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5521" windowWidth="205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<sst xmlns="http://schemas.openxmlformats.org/spreadsheetml/2006/main" count="44158" uniqueCount="9341">
  <si>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</si>
  <si>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</si>
  <si>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</si>
  <si>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</si>
  <si>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</si>
  <si>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</si>
  <si>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</si>
  <si>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</si>
  <si>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</si>
  <si>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</si>
  <si>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</si>
  <si>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</si>
  <si>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</si>
  <si>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</si>
  <si>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</si>
  <si>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</si>
  <si>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</si>
  <si>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</si>
  <si>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</si>
  <si>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</si>
  <si>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</si>
  <si>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</si>
  <si>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</si>
  <si>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</si>
  <si>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</si>
  <si>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</si>
  <si>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</si>
  <si>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</si>
  <si>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</si>
  <si>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</si>
  <si>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</si>
  <si>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</si>
  <si>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</si>
  <si>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</si>
  <si>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</si>
  <si>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</si>
  <si>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劉日寬</t>
  </si>
  <si>
    <t>幼學</t>
  </si>
  <si>
    <t>朴</t>
  </si>
  <si>
    <t>履玉</t>
  </si>
  <si>
    <t>壬午</t>
  </si>
  <si>
    <t>密陽</t>
  </si>
  <si>
    <t>學生</t>
  </si>
  <si>
    <t>思養</t>
  </si>
  <si>
    <t>慶大</t>
  </si>
  <si>
    <t>通德郞</t>
  </si>
  <si>
    <t>胤郁</t>
  </si>
  <si>
    <t>張守仁</t>
  </si>
  <si>
    <t>仁同</t>
  </si>
  <si>
    <t>妻</t>
  </si>
  <si>
    <t>徐</t>
  </si>
  <si>
    <t>氏</t>
  </si>
  <si>
    <t>甲申</t>
  </si>
  <si>
    <t>大丘</t>
  </si>
  <si>
    <t>英復</t>
  </si>
  <si>
    <t>命東</t>
  </si>
  <si>
    <t>翊連</t>
  </si>
  <si>
    <t>李甘振</t>
  </si>
  <si>
    <t>慶州</t>
  </si>
  <si>
    <t>婢</t>
  </si>
  <si>
    <t>甲心</t>
  </si>
  <si>
    <t>奴</t>
  </si>
  <si>
    <t>甲三</t>
  </si>
  <si>
    <t>權</t>
  </si>
  <si>
    <t>柱錫</t>
  </si>
  <si>
    <t>戊寅</t>
  </si>
  <si>
    <t>安東</t>
  </si>
  <si>
    <t>應維</t>
  </si>
  <si>
    <t>昌守</t>
  </si>
  <si>
    <t>玉衡</t>
  </si>
  <si>
    <t>崔用福</t>
  </si>
  <si>
    <t>義州</t>
  </si>
  <si>
    <t>崔</t>
  </si>
  <si>
    <t>丁丑</t>
  </si>
  <si>
    <t>月城</t>
  </si>
  <si>
    <t>德才</t>
  </si>
  <si>
    <t>鳳先</t>
  </si>
  <si>
    <t>世寬</t>
  </si>
  <si>
    <t>金永振</t>
  </si>
  <si>
    <t>義城</t>
  </si>
  <si>
    <t>順丹</t>
  </si>
  <si>
    <t>丁酉</t>
  </si>
  <si>
    <t>履賢</t>
  </si>
  <si>
    <t>甲戌</t>
  </si>
  <si>
    <t>根</t>
  </si>
  <si>
    <t>有贊</t>
  </si>
  <si>
    <t>尙三</t>
  </si>
  <si>
    <t>金夏鎰</t>
  </si>
  <si>
    <t>金海</t>
  </si>
  <si>
    <t>趙</t>
  </si>
  <si>
    <t>丙子</t>
  </si>
  <si>
    <t>咸安</t>
  </si>
  <si>
    <t>聖道</t>
  </si>
  <si>
    <t>就日</t>
  </si>
  <si>
    <t>裵始重</t>
  </si>
  <si>
    <t>星州</t>
  </si>
  <si>
    <t>母</t>
  </si>
  <si>
    <t>金</t>
  </si>
  <si>
    <t>庚戌</t>
  </si>
  <si>
    <t>秋心</t>
  </si>
  <si>
    <t>禁保</t>
  </si>
  <si>
    <t>劉</t>
  </si>
  <si>
    <t>日寬</t>
  </si>
  <si>
    <t>己巳</t>
  </si>
  <si>
    <t>昌原</t>
  </si>
  <si>
    <t>閑良</t>
  </si>
  <si>
    <t>己里孫</t>
  </si>
  <si>
    <t>貴佑</t>
  </si>
  <si>
    <t>仲海</t>
  </si>
  <si>
    <t>金太右</t>
  </si>
  <si>
    <t>驛吏</t>
  </si>
  <si>
    <t>卜太</t>
  </si>
  <si>
    <t>朔不</t>
  </si>
  <si>
    <t>貞守</t>
  </si>
  <si>
    <t>金聖大</t>
  </si>
  <si>
    <t>光山</t>
  </si>
  <si>
    <t>辛亥</t>
  </si>
  <si>
    <t>妹</t>
  </si>
  <si>
    <t>戊申</t>
  </si>
  <si>
    <t>興祿</t>
  </si>
  <si>
    <t>庚午</t>
  </si>
  <si>
    <t>振宅</t>
  </si>
  <si>
    <t>鳳禎</t>
  </si>
  <si>
    <t>萬兼</t>
  </si>
  <si>
    <t>李斤彦</t>
  </si>
  <si>
    <t>淸道</t>
  </si>
  <si>
    <t>鳳孫</t>
  </si>
  <si>
    <t>聖良</t>
  </si>
  <si>
    <t>自鳴</t>
  </si>
  <si>
    <t>李福守</t>
  </si>
  <si>
    <t>東萊</t>
  </si>
  <si>
    <t>弟</t>
  </si>
  <si>
    <t>興守</t>
  </si>
  <si>
    <t>乙亥</t>
  </si>
  <si>
    <t>弟嫂</t>
  </si>
  <si>
    <t>李</t>
  </si>
  <si>
    <t>己卯</t>
  </si>
  <si>
    <t>三月</t>
  </si>
  <si>
    <t>金末用</t>
  </si>
  <si>
    <t>林</t>
  </si>
  <si>
    <t>光俊</t>
  </si>
  <si>
    <t>羅州</t>
  </si>
  <si>
    <t>達順</t>
  </si>
  <si>
    <t>弼萬</t>
  </si>
  <si>
    <t>漢佑</t>
  </si>
  <si>
    <t>沈能仁</t>
  </si>
  <si>
    <t>靑松</t>
  </si>
  <si>
    <t>曺</t>
  </si>
  <si>
    <t>昌寧</t>
  </si>
  <si>
    <t>有業</t>
  </si>
  <si>
    <t>萬卜</t>
  </si>
  <si>
    <t>聖才</t>
  </si>
  <si>
    <t>李卜知</t>
  </si>
  <si>
    <t>筑工</t>
  </si>
  <si>
    <t>俊伊</t>
  </si>
  <si>
    <t>庚辰</t>
  </si>
  <si>
    <t>馹</t>
  </si>
  <si>
    <t>春益</t>
  </si>
  <si>
    <t>聖玉</t>
  </si>
  <si>
    <t>金春發</t>
  </si>
  <si>
    <t>裵</t>
  </si>
  <si>
    <t>元浩</t>
  </si>
  <si>
    <t>尙慶</t>
  </si>
  <si>
    <t>益仲</t>
  </si>
  <si>
    <t>李大根</t>
  </si>
  <si>
    <t>陜川</t>
  </si>
  <si>
    <t>致錫</t>
  </si>
  <si>
    <t>壬申</t>
  </si>
  <si>
    <t>大根</t>
  </si>
  <si>
    <t>允集</t>
  </si>
  <si>
    <t>昌建</t>
  </si>
  <si>
    <t>蔣碩運</t>
  </si>
  <si>
    <t>慶山</t>
  </si>
  <si>
    <t>禹</t>
  </si>
  <si>
    <t>辛未</t>
  </si>
  <si>
    <t>丹陽</t>
  </si>
  <si>
    <t>永鎭</t>
  </si>
  <si>
    <t>柱東</t>
  </si>
  <si>
    <t>洪旭</t>
  </si>
  <si>
    <t>河洛成</t>
  </si>
  <si>
    <t>晉州</t>
  </si>
  <si>
    <t>子</t>
  </si>
  <si>
    <t>永喆</t>
  </si>
  <si>
    <t>壬辰</t>
  </si>
  <si>
    <t>婦</t>
  </si>
  <si>
    <t>癸巳</t>
  </si>
  <si>
    <t>火兵</t>
  </si>
  <si>
    <t>末用</t>
  </si>
  <si>
    <t>甲辰</t>
  </si>
  <si>
    <t>伯守</t>
  </si>
  <si>
    <t>先哲</t>
  </si>
  <si>
    <t>崔孟玉</t>
  </si>
  <si>
    <t>辛酉</t>
  </si>
  <si>
    <t>收布</t>
  </si>
  <si>
    <t>文哲</t>
  </si>
  <si>
    <t>千伯</t>
  </si>
  <si>
    <t>光石</t>
  </si>
  <si>
    <t>成大</t>
  </si>
  <si>
    <t>朴士强</t>
  </si>
  <si>
    <t>興石</t>
  </si>
  <si>
    <t>仲化</t>
  </si>
  <si>
    <t>尙傑</t>
  </si>
  <si>
    <t>全達春</t>
  </si>
  <si>
    <t>玉山</t>
  </si>
  <si>
    <t>老丁</t>
  </si>
  <si>
    <t>丁亥</t>
  </si>
  <si>
    <t>裵士彔</t>
  </si>
  <si>
    <t>致東</t>
  </si>
  <si>
    <t>戊午</t>
  </si>
  <si>
    <t>隋城</t>
  </si>
  <si>
    <t>慶邦</t>
  </si>
  <si>
    <t>斗大</t>
  </si>
  <si>
    <t>水原</t>
  </si>
  <si>
    <t>癸丑</t>
  </si>
  <si>
    <t>東憲</t>
  </si>
  <si>
    <t>羽春</t>
  </si>
  <si>
    <t>海宗</t>
  </si>
  <si>
    <t>鄭貴仲</t>
  </si>
  <si>
    <t>有尙</t>
  </si>
  <si>
    <t>吳</t>
  </si>
  <si>
    <t>春切</t>
  </si>
  <si>
    <t>戊辰</t>
  </si>
  <si>
    <t>御保</t>
  </si>
  <si>
    <t>士彔</t>
  </si>
  <si>
    <t>乙未</t>
  </si>
  <si>
    <t>聖根</t>
  </si>
  <si>
    <t>小富</t>
  </si>
  <si>
    <t>在日</t>
  </si>
  <si>
    <t>宋興孫</t>
  </si>
  <si>
    <t>恩津</t>
  </si>
  <si>
    <t>水軍</t>
  </si>
  <si>
    <t>韓</t>
  </si>
  <si>
    <t>岑卜</t>
  </si>
  <si>
    <t>淸州</t>
  </si>
  <si>
    <t>貴日</t>
  </si>
  <si>
    <t>思臣</t>
  </si>
  <si>
    <t>尙彔</t>
  </si>
  <si>
    <t>安厚宗</t>
  </si>
  <si>
    <t>順興</t>
  </si>
  <si>
    <t>和春</t>
  </si>
  <si>
    <t>日成</t>
  </si>
  <si>
    <t>枝茂</t>
  </si>
  <si>
    <t>金用一</t>
  </si>
  <si>
    <t>安</t>
  </si>
  <si>
    <t>壬寅</t>
  </si>
  <si>
    <t>申</t>
  </si>
  <si>
    <t>相晩</t>
  </si>
  <si>
    <t>庚寅</t>
  </si>
  <si>
    <t>平山</t>
  </si>
  <si>
    <t>德源</t>
  </si>
  <si>
    <t>光璧</t>
  </si>
  <si>
    <t>李弘烈</t>
  </si>
  <si>
    <t>奉三</t>
  </si>
  <si>
    <t>幸文</t>
  </si>
  <si>
    <t>己未</t>
  </si>
  <si>
    <t>尙大</t>
  </si>
  <si>
    <t>千孫</t>
  </si>
  <si>
    <t>順三</t>
  </si>
  <si>
    <t>李岩五</t>
  </si>
  <si>
    <t>孫</t>
  </si>
  <si>
    <t>太克</t>
  </si>
  <si>
    <t>春化</t>
  </si>
  <si>
    <t>萬丹</t>
  </si>
  <si>
    <t>鄭聖必</t>
  </si>
  <si>
    <t>學宗</t>
  </si>
  <si>
    <t>具時得</t>
  </si>
  <si>
    <t>武學</t>
  </si>
  <si>
    <t>具</t>
  </si>
  <si>
    <t>時得</t>
  </si>
  <si>
    <t>壬戌</t>
  </si>
  <si>
    <t>正兵</t>
  </si>
  <si>
    <t>日千</t>
  </si>
  <si>
    <t>伯石</t>
  </si>
  <si>
    <t>化益</t>
  </si>
  <si>
    <t>崔日用</t>
  </si>
  <si>
    <t>興大</t>
  </si>
  <si>
    <t>千日</t>
  </si>
  <si>
    <t>朴春太</t>
  </si>
  <si>
    <t>長壽</t>
  </si>
  <si>
    <t>戊戌</t>
  </si>
  <si>
    <t>光得</t>
  </si>
  <si>
    <t>命福</t>
  </si>
  <si>
    <t>德在</t>
  </si>
  <si>
    <t>全大興</t>
  </si>
  <si>
    <t>復璉</t>
  </si>
  <si>
    <t>大孫</t>
  </si>
  <si>
    <t>斗七</t>
  </si>
  <si>
    <t>金聖貴</t>
  </si>
  <si>
    <t>全</t>
  </si>
  <si>
    <t>孫毛吉故妻</t>
  </si>
  <si>
    <t>鄭</t>
  </si>
  <si>
    <t>召史</t>
  </si>
  <si>
    <t>癸亥</t>
  </si>
  <si>
    <t>大日</t>
  </si>
  <si>
    <t>起三</t>
  </si>
  <si>
    <t>興彔</t>
  </si>
  <si>
    <t>朴用石</t>
  </si>
  <si>
    <t>女</t>
  </si>
  <si>
    <t>啓哲</t>
  </si>
  <si>
    <t>辛巳</t>
  </si>
  <si>
    <t>太完</t>
  </si>
  <si>
    <t>相日</t>
  </si>
  <si>
    <t>光復</t>
  </si>
  <si>
    <t>崔道千</t>
  </si>
  <si>
    <t>光碩</t>
  </si>
  <si>
    <t>春英</t>
  </si>
  <si>
    <t>致雨</t>
  </si>
  <si>
    <t>金厚世</t>
  </si>
  <si>
    <t>初分</t>
  </si>
  <si>
    <t>葛</t>
  </si>
  <si>
    <t>八十介</t>
  </si>
  <si>
    <t>甲寅</t>
  </si>
  <si>
    <t>花山</t>
  </si>
  <si>
    <t>用云</t>
  </si>
  <si>
    <t>永武</t>
  </si>
  <si>
    <t>以達</t>
  </si>
  <si>
    <t>鄭基先</t>
  </si>
  <si>
    <t>羅</t>
  </si>
  <si>
    <t>達彦</t>
  </si>
  <si>
    <t>守卜</t>
  </si>
  <si>
    <t>次成</t>
  </si>
  <si>
    <t>林用興</t>
  </si>
  <si>
    <t>厚是</t>
  </si>
  <si>
    <t>宋哲權</t>
  </si>
  <si>
    <t>東內介</t>
  </si>
  <si>
    <t>光春</t>
  </si>
  <si>
    <t>連三</t>
  </si>
  <si>
    <t>興哲</t>
  </si>
  <si>
    <t>朴春同</t>
  </si>
  <si>
    <t>禁軍</t>
  </si>
  <si>
    <t>宋</t>
  </si>
  <si>
    <t>哲權</t>
  </si>
  <si>
    <t>才三</t>
  </si>
  <si>
    <t>姜太一</t>
  </si>
  <si>
    <t>白</t>
  </si>
  <si>
    <t>孟卜</t>
  </si>
  <si>
    <t>光玉</t>
  </si>
  <si>
    <t>官石</t>
  </si>
  <si>
    <t>崔允三</t>
  </si>
  <si>
    <t>快徵</t>
  </si>
  <si>
    <t>永同</t>
  </si>
  <si>
    <t>植</t>
  </si>
  <si>
    <t>應澤</t>
  </si>
  <si>
    <t>宇鍊</t>
  </si>
  <si>
    <t>金致新</t>
  </si>
  <si>
    <t>柳</t>
  </si>
  <si>
    <t>文化</t>
  </si>
  <si>
    <t>養文</t>
  </si>
  <si>
    <t>成洛</t>
  </si>
  <si>
    <t>寅垕</t>
  </si>
  <si>
    <t>趙一良</t>
  </si>
  <si>
    <t>正成</t>
  </si>
  <si>
    <t>興</t>
  </si>
  <si>
    <t>丁卯</t>
  </si>
  <si>
    <t>松陵</t>
  </si>
  <si>
    <t>夏鎰</t>
  </si>
  <si>
    <t>命基</t>
  </si>
  <si>
    <t>金世業</t>
  </si>
  <si>
    <t>高靈</t>
  </si>
  <si>
    <t>己亥</t>
  </si>
  <si>
    <t>砲保</t>
  </si>
  <si>
    <t>卜孫</t>
  </si>
  <si>
    <t>振億</t>
  </si>
  <si>
    <t>武臣</t>
  </si>
  <si>
    <t>曺命順</t>
  </si>
  <si>
    <t>德長</t>
  </si>
  <si>
    <t>有文</t>
  </si>
  <si>
    <t>昌太</t>
  </si>
  <si>
    <t>金允得</t>
  </si>
  <si>
    <t>同太</t>
  </si>
  <si>
    <t>金日奉</t>
  </si>
  <si>
    <t>正吉</t>
  </si>
  <si>
    <t>奉佑</t>
  </si>
  <si>
    <t>云星</t>
  </si>
  <si>
    <t>雨水</t>
  </si>
  <si>
    <t>全致善</t>
  </si>
  <si>
    <t>旌善</t>
  </si>
  <si>
    <t>戶長</t>
  </si>
  <si>
    <t>景震</t>
  </si>
  <si>
    <t>命達</t>
  </si>
  <si>
    <t>李成八</t>
  </si>
  <si>
    <t>全州</t>
  </si>
  <si>
    <t>甲孫</t>
  </si>
  <si>
    <t>卜用</t>
  </si>
  <si>
    <t>取甲</t>
  </si>
  <si>
    <t>聖九</t>
  </si>
  <si>
    <t>金之元</t>
  </si>
  <si>
    <t>尹</t>
  </si>
  <si>
    <t>坡平</t>
  </si>
  <si>
    <t>成吉</t>
  </si>
  <si>
    <t>乞守</t>
  </si>
  <si>
    <t>江</t>
  </si>
  <si>
    <t>朴尙用</t>
  </si>
  <si>
    <t>致默</t>
  </si>
  <si>
    <t>戊子</t>
  </si>
  <si>
    <t>基榮</t>
  </si>
  <si>
    <t>彩龍</t>
  </si>
  <si>
    <t>弼知</t>
  </si>
  <si>
    <t>朴思淵</t>
  </si>
  <si>
    <t>行彬</t>
  </si>
  <si>
    <t>聖臣</t>
  </si>
  <si>
    <t>鳳天</t>
  </si>
  <si>
    <t>金義溶</t>
  </si>
  <si>
    <t>別武保</t>
  </si>
  <si>
    <t>日奉</t>
  </si>
  <si>
    <t>癸酉</t>
  </si>
  <si>
    <t>得寬</t>
  </si>
  <si>
    <t>祚宗</t>
  </si>
  <si>
    <t>致晩</t>
  </si>
  <si>
    <t>鄭用三</t>
  </si>
  <si>
    <t>介東</t>
  </si>
  <si>
    <t>元和</t>
  </si>
  <si>
    <t>仁瑞</t>
  </si>
  <si>
    <t>李周岳</t>
  </si>
  <si>
    <t>河濱</t>
  </si>
  <si>
    <t>募軍</t>
  </si>
  <si>
    <t>允奉</t>
  </si>
  <si>
    <t>錫九</t>
  </si>
  <si>
    <t>金寧</t>
  </si>
  <si>
    <t>達浩</t>
  </si>
  <si>
    <t>嘉善大夫行龍驤衛護軍同知中樞府兼五衛將</t>
  </si>
  <si>
    <t>達禹</t>
  </si>
  <si>
    <t>嘉善大夫工曹參判兼五衛都摠府</t>
  </si>
  <si>
    <t>重萬</t>
  </si>
  <si>
    <t>通政大夫工曹參議</t>
  </si>
  <si>
    <t>榮淑</t>
  </si>
  <si>
    <t>徐道恒</t>
  </si>
  <si>
    <t>履鍵</t>
  </si>
  <si>
    <t>丙申</t>
  </si>
  <si>
    <t>履鍊</t>
  </si>
  <si>
    <t>守男</t>
  </si>
  <si>
    <t>朴甲伊</t>
  </si>
  <si>
    <t>有卜</t>
  </si>
  <si>
    <t>甲子</t>
  </si>
  <si>
    <t>岳伊</t>
  </si>
  <si>
    <t>用甲</t>
  </si>
  <si>
    <t>成太己</t>
  </si>
  <si>
    <t>己永</t>
  </si>
  <si>
    <t>必</t>
  </si>
  <si>
    <t>孟旭</t>
  </si>
  <si>
    <t>崔一章</t>
  </si>
  <si>
    <t>基宗</t>
  </si>
  <si>
    <t>啓馹</t>
  </si>
  <si>
    <t>文光</t>
  </si>
  <si>
    <t>思淳</t>
  </si>
  <si>
    <t>金萬卜</t>
  </si>
  <si>
    <t>如信</t>
  </si>
  <si>
    <t>永安</t>
  </si>
  <si>
    <t>昌述</t>
  </si>
  <si>
    <t>孔成俊</t>
  </si>
  <si>
    <t>洪</t>
  </si>
  <si>
    <t>南陽</t>
  </si>
  <si>
    <t>連玉</t>
  </si>
  <si>
    <t>禹錫</t>
  </si>
  <si>
    <t>姜先業</t>
  </si>
  <si>
    <t>文</t>
  </si>
  <si>
    <t>有安</t>
  </si>
  <si>
    <t>得用</t>
  </si>
  <si>
    <t>必萬</t>
  </si>
  <si>
    <t>李乃遠</t>
  </si>
  <si>
    <t>甲伊</t>
  </si>
  <si>
    <t>才德</t>
  </si>
  <si>
    <t>春得</t>
  </si>
  <si>
    <t>永和</t>
  </si>
  <si>
    <t>郭萬才</t>
  </si>
  <si>
    <t>玄風</t>
  </si>
  <si>
    <t>貴得</t>
  </si>
  <si>
    <t>雨永</t>
  </si>
  <si>
    <t>必大</t>
  </si>
  <si>
    <t>李春得</t>
  </si>
  <si>
    <t>自伊</t>
  </si>
  <si>
    <t>實伊</t>
  </si>
  <si>
    <t>御軍</t>
  </si>
  <si>
    <t>奉云</t>
  </si>
  <si>
    <t>汗中</t>
  </si>
  <si>
    <t>宅京</t>
  </si>
  <si>
    <t>晩厚</t>
  </si>
  <si>
    <t>吳周元</t>
  </si>
  <si>
    <t>化成</t>
  </si>
  <si>
    <t>連哲</t>
  </si>
  <si>
    <t>光卜</t>
  </si>
  <si>
    <t>李春甫</t>
  </si>
  <si>
    <t>金成元</t>
  </si>
  <si>
    <t>陳</t>
  </si>
  <si>
    <t>大元</t>
  </si>
  <si>
    <t>驪陽</t>
  </si>
  <si>
    <t>厚宗</t>
  </si>
  <si>
    <t>洪海</t>
  </si>
  <si>
    <t>珀</t>
  </si>
  <si>
    <t>尹聖云</t>
  </si>
  <si>
    <t>時東</t>
  </si>
  <si>
    <t>收牒布</t>
  </si>
  <si>
    <t>黃</t>
  </si>
  <si>
    <t>有寬</t>
  </si>
  <si>
    <t>正業</t>
  </si>
  <si>
    <t>文日</t>
  </si>
  <si>
    <t>得孫</t>
  </si>
  <si>
    <t>李春發</t>
  </si>
  <si>
    <t>命采</t>
  </si>
  <si>
    <t>尙玉</t>
  </si>
  <si>
    <t>鄭太宗</t>
  </si>
  <si>
    <t>三遜</t>
  </si>
  <si>
    <t>福允</t>
  </si>
  <si>
    <t>振昌</t>
  </si>
  <si>
    <t>東立</t>
  </si>
  <si>
    <t>李枝茂</t>
  </si>
  <si>
    <t>甲石</t>
  </si>
  <si>
    <t>斗致</t>
  </si>
  <si>
    <t>孟輝</t>
  </si>
  <si>
    <t>金同業</t>
  </si>
  <si>
    <t>尙鎭</t>
  </si>
  <si>
    <t>資保</t>
  </si>
  <si>
    <t>成元</t>
  </si>
  <si>
    <t>得宗</t>
  </si>
  <si>
    <t>業山</t>
  </si>
  <si>
    <t>汝中</t>
  </si>
  <si>
    <t>徐用得</t>
  </si>
  <si>
    <t>選武</t>
  </si>
  <si>
    <t>於仁兒</t>
  </si>
  <si>
    <t>丙戌</t>
  </si>
  <si>
    <t>大成</t>
  </si>
  <si>
    <t>己酉</t>
  </si>
  <si>
    <t>命乭</t>
  </si>
  <si>
    <t>殷卜</t>
  </si>
  <si>
    <t>金汝中</t>
  </si>
  <si>
    <t>宗伊</t>
  </si>
  <si>
    <t>葛元宗</t>
  </si>
  <si>
    <t>致建</t>
  </si>
  <si>
    <t>折衝</t>
  </si>
  <si>
    <t>福述</t>
  </si>
  <si>
    <t>聲九</t>
  </si>
  <si>
    <t>鼎起</t>
  </si>
  <si>
    <t>李云化</t>
  </si>
  <si>
    <t>郭</t>
  </si>
  <si>
    <t>大連</t>
  </si>
  <si>
    <t>正道</t>
  </si>
  <si>
    <t>仁守</t>
  </si>
  <si>
    <t>金成光</t>
  </si>
  <si>
    <t>有學</t>
  </si>
  <si>
    <t>馬</t>
  </si>
  <si>
    <t>汗玉</t>
  </si>
  <si>
    <t>正心</t>
  </si>
  <si>
    <t>貴三</t>
  </si>
  <si>
    <t>笠工</t>
  </si>
  <si>
    <t>聖烈</t>
  </si>
  <si>
    <t>順哲</t>
  </si>
  <si>
    <t>日孫</t>
  </si>
  <si>
    <t>奉光</t>
  </si>
  <si>
    <t>徐命柱</t>
  </si>
  <si>
    <t>姜</t>
  </si>
  <si>
    <t>周尙</t>
  </si>
  <si>
    <t>奉采</t>
  </si>
  <si>
    <t>振永</t>
  </si>
  <si>
    <t>金殷詹</t>
  </si>
  <si>
    <t>丁</t>
  </si>
  <si>
    <t>玉伊</t>
  </si>
  <si>
    <t>庚申</t>
  </si>
  <si>
    <t>大一</t>
  </si>
  <si>
    <t>世允</t>
  </si>
  <si>
    <t>正三</t>
  </si>
  <si>
    <t>李振八</t>
  </si>
  <si>
    <t>貴一</t>
  </si>
  <si>
    <t>校生</t>
  </si>
  <si>
    <t>相宗</t>
  </si>
  <si>
    <t>癸卯</t>
  </si>
  <si>
    <t>大先</t>
  </si>
  <si>
    <t>裵達彦</t>
  </si>
  <si>
    <t>牙兵</t>
  </si>
  <si>
    <t>元宗</t>
  </si>
  <si>
    <t>福守</t>
  </si>
  <si>
    <t>茂臣</t>
  </si>
  <si>
    <t>朴岳只</t>
  </si>
  <si>
    <t>羅達彦</t>
  </si>
  <si>
    <t>金仲伊</t>
  </si>
  <si>
    <t>仲伊</t>
  </si>
  <si>
    <t>甲午</t>
  </si>
  <si>
    <t>且得</t>
  </si>
  <si>
    <t>有完</t>
  </si>
  <si>
    <t>連大</t>
  </si>
  <si>
    <t>裵小富</t>
  </si>
  <si>
    <t>以元</t>
  </si>
  <si>
    <t>東坤</t>
  </si>
  <si>
    <t>月厚</t>
  </si>
  <si>
    <t>用彩</t>
  </si>
  <si>
    <t>黃千乭</t>
  </si>
  <si>
    <t>致文</t>
  </si>
  <si>
    <t>能一</t>
  </si>
  <si>
    <t>汝成</t>
  </si>
  <si>
    <t>李春和</t>
  </si>
  <si>
    <t>蔡</t>
  </si>
  <si>
    <t>尙東</t>
  </si>
  <si>
    <t>仁川</t>
  </si>
  <si>
    <t>鼎弘</t>
  </si>
  <si>
    <t>仁甫</t>
  </si>
  <si>
    <t>元道</t>
  </si>
  <si>
    <t>崔應崗</t>
  </si>
  <si>
    <t>奉右</t>
  </si>
  <si>
    <t>雲星</t>
  </si>
  <si>
    <t>鄭和春</t>
  </si>
  <si>
    <t>鄕吏</t>
  </si>
  <si>
    <t>茂仁</t>
  </si>
  <si>
    <t>斗先</t>
  </si>
  <si>
    <t>弘烈</t>
  </si>
  <si>
    <t>朴士日</t>
  </si>
  <si>
    <t>張</t>
  </si>
  <si>
    <t>洛成</t>
  </si>
  <si>
    <t>丙先</t>
  </si>
  <si>
    <t>朱正</t>
  </si>
  <si>
    <t>金有連</t>
  </si>
  <si>
    <t>乭作</t>
  </si>
  <si>
    <t>時宅</t>
  </si>
  <si>
    <t>金岳伊</t>
  </si>
  <si>
    <t>昌辰</t>
  </si>
  <si>
    <t>性才</t>
  </si>
  <si>
    <t>春卜</t>
  </si>
  <si>
    <t>崔斗星</t>
  </si>
  <si>
    <t>自元</t>
  </si>
  <si>
    <t>金孫伊</t>
  </si>
  <si>
    <t>實元</t>
  </si>
  <si>
    <t>和大</t>
  </si>
  <si>
    <t>仁孫</t>
  </si>
  <si>
    <t>洪烈</t>
  </si>
  <si>
    <t>孫伊</t>
  </si>
  <si>
    <t>乙丑</t>
  </si>
  <si>
    <t>今乭</t>
  </si>
  <si>
    <t>萬厚</t>
  </si>
  <si>
    <t>具興大</t>
  </si>
  <si>
    <t>用海</t>
  </si>
  <si>
    <t>光奎</t>
  </si>
  <si>
    <t>時寬</t>
  </si>
  <si>
    <t>金有元</t>
  </si>
  <si>
    <t>院生</t>
  </si>
  <si>
    <t>同元</t>
  </si>
  <si>
    <t>小同元</t>
  </si>
  <si>
    <t>金屎</t>
  </si>
  <si>
    <t>億伊</t>
  </si>
  <si>
    <t>之長</t>
  </si>
  <si>
    <t>金成大</t>
  </si>
  <si>
    <t>宗烈</t>
  </si>
  <si>
    <t>李甘連</t>
  </si>
  <si>
    <t>龍洛</t>
  </si>
  <si>
    <t>李開東</t>
  </si>
  <si>
    <t>尙敎</t>
  </si>
  <si>
    <t>鼎學</t>
  </si>
  <si>
    <t>光呂</t>
  </si>
  <si>
    <t>晩載</t>
  </si>
  <si>
    <t>陳進才</t>
  </si>
  <si>
    <t>建允</t>
  </si>
  <si>
    <t>東振</t>
  </si>
  <si>
    <t>斗星</t>
  </si>
  <si>
    <t>李達三</t>
  </si>
  <si>
    <t>孫得</t>
  </si>
  <si>
    <t>金興龍</t>
  </si>
  <si>
    <t>下納兵</t>
  </si>
  <si>
    <t>興用</t>
  </si>
  <si>
    <t>丙寅</t>
  </si>
  <si>
    <t>松乭</t>
  </si>
  <si>
    <t>奉石</t>
  </si>
  <si>
    <t>萬占</t>
  </si>
  <si>
    <t>金尙三</t>
  </si>
  <si>
    <t>啓連</t>
  </si>
  <si>
    <t>辛卯</t>
  </si>
  <si>
    <t>起先</t>
  </si>
  <si>
    <t>奉文</t>
  </si>
  <si>
    <t>春乭</t>
  </si>
  <si>
    <t>金東占</t>
  </si>
  <si>
    <t>時宗</t>
  </si>
  <si>
    <t>千乭</t>
  </si>
  <si>
    <t>正柱</t>
  </si>
  <si>
    <t>致五</t>
  </si>
  <si>
    <t>趙時和</t>
  </si>
  <si>
    <t>石</t>
  </si>
  <si>
    <t>忠州</t>
  </si>
  <si>
    <t>命彔</t>
  </si>
  <si>
    <t>其宅</t>
  </si>
  <si>
    <t>大玉</t>
  </si>
  <si>
    <t>金性太</t>
  </si>
  <si>
    <t>乙酉</t>
  </si>
  <si>
    <t>小斤千</t>
  </si>
  <si>
    <t>再成</t>
  </si>
  <si>
    <t>萬貴</t>
  </si>
  <si>
    <t>裵慶和</t>
  </si>
  <si>
    <t>春和</t>
  </si>
  <si>
    <t>益汝</t>
  </si>
  <si>
    <t>朴再日</t>
  </si>
  <si>
    <t>小伯守</t>
  </si>
  <si>
    <t>守永</t>
  </si>
  <si>
    <t>碧珍</t>
  </si>
  <si>
    <t>尙日</t>
  </si>
  <si>
    <t>晩柱</t>
  </si>
  <si>
    <t>始重</t>
  </si>
  <si>
    <t>申漢明</t>
  </si>
  <si>
    <t>都</t>
  </si>
  <si>
    <t>壬子</t>
  </si>
  <si>
    <t>八莒</t>
  </si>
  <si>
    <t>貴厚</t>
  </si>
  <si>
    <t>萬仲</t>
  </si>
  <si>
    <t>姜克中</t>
  </si>
  <si>
    <t>弘伊</t>
  </si>
  <si>
    <t>毛得</t>
  </si>
  <si>
    <t>丁未</t>
  </si>
  <si>
    <t>朴介屎</t>
  </si>
  <si>
    <t>介屎</t>
  </si>
  <si>
    <t>元彩</t>
  </si>
  <si>
    <t>朴大甫</t>
  </si>
  <si>
    <t>順天</t>
  </si>
  <si>
    <t>用岳</t>
  </si>
  <si>
    <t>基成</t>
  </si>
  <si>
    <t>李淸善</t>
  </si>
  <si>
    <t>刻手保</t>
  </si>
  <si>
    <t>岑孫</t>
  </si>
  <si>
    <t>宗大</t>
  </si>
  <si>
    <t>守昌</t>
  </si>
  <si>
    <t>致達</t>
  </si>
  <si>
    <t>順乭</t>
  </si>
  <si>
    <t>李莫之</t>
  </si>
  <si>
    <t>岩五</t>
  </si>
  <si>
    <t>德石</t>
  </si>
  <si>
    <t>哲彔</t>
  </si>
  <si>
    <t>金渭興</t>
  </si>
  <si>
    <t>學哲</t>
  </si>
  <si>
    <t>曾美</t>
  </si>
  <si>
    <t>鳳元</t>
  </si>
  <si>
    <t>貴發</t>
  </si>
  <si>
    <t>金日成</t>
  </si>
  <si>
    <t>善哲</t>
  </si>
  <si>
    <t>善發</t>
  </si>
  <si>
    <t>乙卯</t>
  </si>
  <si>
    <t>奉元</t>
  </si>
  <si>
    <t>春大</t>
  </si>
  <si>
    <t>晩枝</t>
  </si>
  <si>
    <t>金汗世</t>
  </si>
  <si>
    <t>福千</t>
  </si>
  <si>
    <t>必文</t>
  </si>
  <si>
    <t>新基里</t>
  </si>
  <si>
    <t>蔣德根</t>
  </si>
  <si>
    <t>敏永</t>
  </si>
  <si>
    <t>丙辰</t>
  </si>
  <si>
    <t>德奎</t>
  </si>
  <si>
    <t>有汶</t>
  </si>
  <si>
    <t>昌垕</t>
  </si>
  <si>
    <t>朴文玉</t>
  </si>
  <si>
    <t>奎炯</t>
  </si>
  <si>
    <t>國臣</t>
  </si>
  <si>
    <t>希彩</t>
  </si>
  <si>
    <t>金羲秀</t>
  </si>
  <si>
    <t>孟烈</t>
  </si>
  <si>
    <t>履錫</t>
  </si>
  <si>
    <t>思坤</t>
  </si>
  <si>
    <t>全軫宅</t>
  </si>
  <si>
    <t>盆城</t>
  </si>
  <si>
    <t>宗琦</t>
  </si>
  <si>
    <t>德永</t>
  </si>
  <si>
    <t>興泰</t>
  </si>
  <si>
    <t>兪玠珍</t>
  </si>
  <si>
    <t>丁巳</t>
  </si>
  <si>
    <t>成鶴</t>
  </si>
  <si>
    <t>丙午</t>
  </si>
  <si>
    <t>河</t>
  </si>
  <si>
    <t>厚大</t>
  </si>
  <si>
    <t>潤九</t>
  </si>
  <si>
    <t>申光泰</t>
  </si>
  <si>
    <t>基浩</t>
  </si>
  <si>
    <t>蔣</t>
  </si>
  <si>
    <t>德根</t>
  </si>
  <si>
    <t>牙山</t>
  </si>
  <si>
    <t>聖文</t>
  </si>
  <si>
    <t>世脉</t>
  </si>
  <si>
    <t>金日得</t>
  </si>
  <si>
    <t>尙政</t>
  </si>
  <si>
    <t>光世</t>
  </si>
  <si>
    <t>朴元彩</t>
  </si>
  <si>
    <t>達城</t>
  </si>
  <si>
    <t>興秀</t>
  </si>
  <si>
    <t>起模</t>
  </si>
  <si>
    <t>錫杰</t>
  </si>
  <si>
    <t>金沃祖</t>
  </si>
  <si>
    <t>瑞興</t>
  </si>
  <si>
    <t>己丑</t>
  </si>
  <si>
    <t>景新</t>
  </si>
  <si>
    <t>秀黯</t>
  </si>
  <si>
    <t>錫泰</t>
  </si>
  <si>
    <t>崔石坤</t>
  </si>
  <si>
    <t>貴男</t>
  </si>
  <si>
    <t>崔得璉</t>
  </si>
  <si>
    <t>得璉</t>
  </si>
  <si>
    <t>大遜</t>
  </si>
  <si>
    <t>斗衡</t>
  </si>
  <si>
    <t>李達輝</t>
  </si>
  <si>
    <t>天根</t>
  </si>
  <si>
    <t>啓興</t>
  </si>
  <si>
    <t>時春</t>
  </si>
  <si>
    <t>光源</t>
  </si>
  <si>
    <t>德彩</t>
  </si>
  <si>
    <t>漢海</t>
  </si>
  <si>
    <t>金元才</t>
  </si>
  <si>
    <t>綾州</t>
  </si>
  <si>
    <t>五禎</t>
  </si>
  <si>
    <t>世弼</t>
  </si>
  <si>
    <t>李白胤</t>
  </si>
  <si>
    <t>相祖</t>
  </si>
  <si>
    <t>宅鎭</t>
  </si>
  <si>
    <t>善山</t>
  </si>
  <si>
    <t>鼎弼</t>
  </si>
  <si>
    <t>重鎰</t>
  </si>
  <si>
    <t>鍾得</t>
  </si>
  <si>
    <t>具漢基</t>
  </si>
  <si>
    <t>庚子</t>
  </si>
  <si>
    <t>有康</t>
  </si>
  <si>
    <t>用宅</t>
  </si>
  <si>
    <t>海重</t>
  </si>
  <si>
    <t>金再淑</t>
  </si>
  <si>
    <t>永奎</t>
  </si>
  <si>
    <t>秉淳</t>
  </si>
  <si>
    <t>次宗</t>
  </si>
  <si>
    <t>用澤</t>
  </si>
  <si>
    <t>金在淑</t>
  </si>
  <si>
    <t>正德</t>
  </si>
  <si>
    <t>瑞潤</t>
  </si>
  <si>
    <t>萬旭</t>
  </si>
  <si>
    <t>金益光</t>
  </si>
  <si>
    <t>守切</t>
  </si>
  <si>
    <t>泳大</t>
  </si>
  <si>
    <t>日厚</t>
  </si>
  <si>
    <t>用采</t>
  </si>
  <si>
    <t>才元</t>
  </si>
  <si>
    <t>李光沈</t>
  </si>
  <si>
    <t>德賢</t>
  </si>
  <si>
    <t>奉化</t>
  </si>
  <si>
    <t>春成</t>
  </si>
  <si>
    <t>鄭厚是</t>
  </si>
  <si>
    <t>延日</t>
  </si>
  <si>
    <t>朴云彔</t>
  </si>
  <si>
    <t>福臣</t>
  </si>
  <si>
    <t>益儉</t>
  </si>
  <si>
    <t>震昌</t>
  </si>
  <si>
    <t>日先</t>
  </si>
  <si>
    <t>裵瑞興</t>
  </si>
  <si>
    <t>應鍊</t>
  </si>
  <si>
    <t>載復</t>
  </si>
  <si>
    <t>世起</t>
  </si>
  <si>
    <t>李奉采</t>
  </si>
  <si>
    <t>鶴文</t>
  </si>
  <si>
    <t>光彦</t>
  </si>
  <si>
    <t>鎰在</t>
  </si>
  <si>
    <t>及第</t>
  </si>
  <si>
    <t>枝挺</t>
  </si>
  <si>
    <t>車厚哲</t>
  </si>
  <si>
    <t>延安</t>
  </si>
  <si>
    <t>光采</t>
  </si>
  <si>
    <t>元義</t>
  </si>
  <si>
    <t>伯仲</t>
  </si>
  <si>
    <t>權末孫</t>
  </si>
  <si>
    <t>守千</t>
  </si>
  <si>
    <t>乙巳</t>
  </si>
  <si>
    <t>通政</t>
  </si>
  <si>
    <t>日德</t>
  </si>
  <si>
    <t>夢才</t>
  </si>
  <si>
    <t>鶴</t>
  </si>
  <si>
    <t>鄭日三</t>
  </si>
  <si>
    <t>有漢</t>
  </si>
  <si>
    <t>德重</t>
  </si>
  <si>
    <t>九益</t>
  </si>
  <si>
    <t>金汝興</t>
  </si>
  <si>
    <t>殷宗</t>
  </si>
  <si>
    <t>達龍</t>
  </si>
  <si>
    <t>聖徵</t>
  </si>
  <si>
    <t>斗黃</t>
  </si>
  <si>
    <t>金富興</t>
  </si>
  <si>
    <t>時彦</t>
  </si>
  <si>
    <t>致遠</t>
  </si>
  <si>
    <t>錫鎭</t>
  </si>
  <si>
    <t>尹正奎</t>
  </si>
  <si>
    <t>基元</t>
  </si>
  <si>
    <t>云彔</t>
  </si>
  <si>
    <t>同春</t>
  </si>
  <si>
    <t>龍石</t>
  </si>
  <si>
    <t>守文</t>
  </si>
  <si>
    <t>趙作命</t>
  </si>
  <si>
    <t>萬柱</t>
  </si>
  <si>
    <t>都聖大</t>
  </si>
  <si>
    <t>全幸奎</t>
  </si>
  <si>
    <t>致坤</t>
  </si>
  <si>
    <t>兌樞</t>
  </si>
  <si>
    <t>守澤</t>
  </si>
  <si>
    <t>時柱</t>
  </si>
  <si>
    <t>金龍彦</t>
  </si>
  <si>
    <t>義鐸</t>
  </si>
  <si>
    <t>履德</t>
  </si>
  <si>
    <t>尙衡</t>
  </si>
  <si>
    <t>崔練彩</t>
  </si>
  <si>
    <t>錫先</t>
  </si>
  <si>
    <t>莫乃</t>
  </si>
  <si>
    <t>基賢</t>
  </si>
  <si>
    <t>敎永</t>
  </si>
  <si>
    <t>顯奎</t>
  </si>
  <si>
    <t>金黃一</t>
  </si>
  <si>
    <t>喬</t>
  </si>
  <si>
    <t>重三</t>
  </si>
  <si>
    <t>秋得殷</t>
  </si>
  <si>
    <t>龜一</t>
  </si>
  <si>
    <t>三奉</t>
  </si>
  <si>
    <t>鎭成</t>
  </si>
  <si>
    <t>光連</t>
  </si>
  <si>
    <t>明旭</t>
  </si>
  <si>
    <t>尙至</t>
  </si>
  <si>
    <t>孫命喆</t>
  </si>
  <si>
    <t>賢文</t>
  </si>
  <si>
    <t>國龍</t>
  </si>
  <si>
    <t>金萬楚</t>
  </si>
  <si>
    <t>有信</t>
  </si>
  <si>
    <t>萬邦</t>
  </si>
  <si>
    <t>養春</t>
  </si>
  <si>
    <t>兪業光</t>
  </si>
  <si>
    <t>居昌</t>
  </si>
  <si>
    <t>末俊</t>
  </si>
  <si>
    <t>幸奎</t>
  </si>
  <si>
    <t>宗得</t>
  </si>
  <si>
    <t>許爀</t>
  </si>
  <si>
    <t>㤰</t>
  </si>
  <si>
    <t>汝岳</t>
  </si>
  <si>
    <t>趙漢秋</t>
  </si>
  <si>
    <t>朴朔不</t>
  </si>
  <si>
    <t>世彦</t>
  </si>
  <si>
    <t>光旭</t>
  </si>
  <si>
    <t>光實</t>
  </si>
  <si>
    <t>復河</t>
  </si>
  <si>
    <t>通德</t>
  </si>
  <si>
    <t>世盛</t>
  </si>
  <si>
    <t>郭履</t>
  </si>
  <si>
    <t>德謨</t>
  </si>
  <si>
    <t>春東</t>
  </si>
  <si>
    <t>宗漢</t>
  </si>
  <si>
    <t>河鳳相</t>
  </si>
  <si>
    <t>廷玉</t>
  </si>
  <si>
    <t>一雨</t>
  </si>
  <si>
    <t>德宗</t>
  </si>
  <si>
    <t>許命三</t>
  </si>
  <si>
    <t>文彦</t>
  </si>
  <si>
    <t>寬鎭</t>
  </si>
  <si>
    <t>練彩</t>
  </si>
  <si>
    <t>成海</t>
  </si>
  <si>
    <t>金正雲</t>
  </si>
  <si>
    <t>金漢祖</t>
  </si>
  <si>
    <t>喆權</t>
  </si>
  <si>
    <t>聖遜</t>
  </si>
  <si>
    <t>就連</t>
  </si>
  <si>
    <t>金洛秋</t>
  </si>
  <si>
    <t>啓淳</t>
  </si>
  <si>
    <t>龍一</t>
  </si>
  <si>
    <t>光秀</t>
  </si>
  <si>
    <t>張世九</t>
  </si>
  <si>
    <t>秀仁</t>
  </si>
  <si>
    <t>以太</t>
  </si>
  <si>
    <t>仁泰</t>
  </si>
  <si>
    <t>正必</t>
  </si>
  <si>
    <t>白伊</t>
  </si>
  <si>
    <t>鄭聖文</t>
  </si>
  <si>
    <t>葛朔不</t>
  </si>
  <si>
    <t>周得</t>
  </si>
  <si>
    <t>聖大</t>
  </si>
  <si>
    <t>日守</t>
  </si>
  <si>
    <t>徐達德</t>
  </si>
  <si>
    <t>祖母</t>
  </si>
  <si>
    <t>幸連</t>
  </si>
  <si>
    <t>達用</t>
  </si>
  <si>
    <t>聖振</t>
  </si>
  <si>
    <t>처</t>
  </si>
  <si>
    <t>之興</t>
  </si>
  <si>
    <t>泰榮</t>
  </si>
  <si>
    <t>夏錫</t>
  </si>
  <si>
    <t>金秉泰</t>
  </si>
  <si>
    <t>雪今</t>
  </si>
  <si>
    <t>秉鍾</t>
  </si>
  <si>
    <t>學元</t>
  </si>
  <si>
    <t>命三</t>
  </si>
  <si>
    <t>永光</t>
  </si>
  <si>
    <t>都萬必</t>
  </si>
  <si>
    <t>白奎</t>
  </si>
  <si>
    <t>聖化</t>
  </si>
  <si>
    <t>萬淑</t>
  </si>
  <si>
    <t>鄭成甲</t>
  </si>
  <si>
    <t>曺得連</t>
  </si>
  <si>
    <t>守光</t>
  </si>
  <si>
    <t>太式</t>
  </si>
  <si>
    <t>時右</t>
  </si>
  <si>
    <t>林龍才</t>
  </si>
  <si>
    <t>萬璉</t>
  </si>
  <si>
    <t>奎哲</t>
  </si>
  <si>
    <t>慶禹</t>
  </si>
  <si>
    <t>達三</t>
  </si>
  <si>
    <t>鄭元得</t>
  </si>
  <si>
    <t>東</t>
  </si>
  <si>
    <t>伯彔</t>
  </si>
  <si>
    <t>在鳳</t>
  </si>
  <si>
    <t>喜珠</t>
  </si>
  <si>
    <t>龍見</t>
  </si>
  <si>
    <t>崔萬九</t>
  </si>
  <si>
    <t>昌得</t>
  </si>
  <si>
    <t>充三</t>
  </si>
  <si>
    <t>德性</t>
  </si>
  <si>
    <t>金命海</t>
  </si>
  <si>
    <t>縣內里</t>
  </si>
  <si>
    <t>奴朔每</t>
  </si>
  <si>
    <t>祚</t>
  </si>
  <si>
    <t>來復</t>
  </si>
  <si>
    <t>命禧</t>
  </si>
  <si>
    <t>翊龜</t>
  </si>
  <si>
    <t>車漢增</t>
  </si>
  <si>
    <t>業烈</t>
  </si>
  <si>
    <t>侄</t>
  </si>
  <si>
    <t>敎烈</t>
  </si>
  <si>
    <t>侄婦</t>
  </si>
  <si>
    <t>秋</t>
  </si>
  <si>
    <t>今三</t>
  </si>
  <si>
    <t>弼賢</t>
  </si>
  <si>
    <t>海州</t>
  </si>
  <si>
    <t>極尙</t>
  </si>
  <si>
    <t>彦守</t>
  </si>
  <si>
    <t>各東</t>
  </si>
  <si>
    <t>徐有復</t>
  </si>
  <si>
    <t>弼文</t>
  </si>
  <si>
    <t>尙每</t>
  </si>
  <si>
    <t>弼述</t>
  </si>
  <si>
    <t>甲永</t>
  </si>
  <si>
    <t>大奎</t>
  </si>
  <si>
    <t>有順</t>
  </si>
  <si>
    <t>石重五</t>
  </si>
  <si>
    <t>權成</t>
  </si>
  <si>
    <t>守綸</t>
  </si>
  <si>
    <t>林鳳春</t>
  </si>
  <si>
    <t>彭澤</t>
  </si>
  <si>
    <t>寡女</t>
  </si>
  <si>
    <t>錫圭</t>
  </si>
  <si>
    <t>漢泰</t>
  </si>
  <si>
    <t>伯瑞</t>
  </si>
  <si>
    <t>柳昌化</t>
  </si>
  <si>
    <t>源周</t>
  </si>
  <si>
    <t>觀植</t>
  </si>
  <si>
    <t>鎭球</t>
  </si>
  <si>
    <t>寡嫂</t>
  </si>
  <si>
    <t>夢護</t>
  </si>
  <si>
    <t>癸未</t>
  </si>
  <si>
    <t>奴正玉</t>
  </si>
  <si>
    <t>致敦</t>
  </si>
  <si>
    <t>履淳</t>
  </si>
  <si>
    <t>思淵</t>
  </si>
  <si>
    <t>慶遇</t>
  </si>
  <si>
    <t>黃千赫</t>
  </si>
  <si>
    <t>侍母</t>
  </si>
  <si>
    <t>右錫</t>
  </si>
  <si>
    <t>以紀</t>
  </si>
  <si>
    <t>鳳臣</t>
  </si>
  <si>
    <t>尙國</t>
  </si>
  <si>
    <t>朴秀仁</t>
  </si>
  <si>
    <t>兪</t>
  </si>
  <si>
    <t>杞溪</t>
  </si>
  <si>
    <t>祿柱</t>
  </si>
  <si>
    <t>漢龍</t>
  </si>
  <si>
    <t>林仲愛</t>
  </si>
  <si>
    <t>正玉</t>
  </si>
  <si>
    <t>文玉</t>
  </si>
  <si>
    <t>海江</t>
  </si>
  <si>
    <t>振望</t>
  </si>
  <si>
    <t>崔敬天</t>
  </si>
  <si>
    <t>大春</t>
  </si>
  <si>
    <t>汝玉</t>
  </si>
  <si>
    <t>武丁</t>
  </si>
  <si>
    <t>朴思文</t>
  </si>
  <si>
    <t>枰</t>
  </si>
  <si>
    <t>增復</t>
  </si>
  <si>
    <t>命祥</t>
  </si>
  <si>
    <t>李奎仁</t>
  </si>
  <si>
    <t>日善</t>
  </si>
  <si>
    <t>植道</t>
  </si>
  <si>
    <t>應祥</t>
  </si>
  <si>
    <t>龍基</t>
  </si>
  <si>
    <t>成文海</t>
  </si>
  <si>
    <t>永瀚</t>
  </si>
  <si>
    <t>在錫</t>
  </si>
  <si>
    <t>遇昌</t>
  </si>
  <si>
    <t>崔逸森</t>
  </si>
  <si>
    <t>卜進</t>
  </si>
  <si>
    <t>金守同</t>
  </si>
  <si>
    <t>履X</t>
  </si>
  <si>
    <t>思容</t>
  </si>
  <si>
    <t>田學允</t>
  </si>
  <si>
    <t>潭陽</t>
  </si>
  <si>
    <t>孝吉</t>
  </si>
  <si>
    <t>李華一</t>
  </si>
  <si>
    <t>田</t>
  </si>
  <si>
    <t>致源</t>
  </si>
  <si>
    <t>兄嫂</t>
  </si>
  <si>
    <t>春丹</t>
  </si>
  <si>
    <t>巡牙兵</t>
  </si>
  <si>
    <t>二天</t>
  </si>
  <si>
    <t>守彦</t>
  </si>
  <si>
    <t>致才</t>
  </si>
  <si>
    <t>赤右</t>
  </si>
  <si>
    <t>權大奉</t>
  </si>
  <si>
    <t>興叔</t>
  </si>
  <si>
    <t>連孫</t>
  </si>
  <si>
    <t>東業</t>
  </si>
  <si>
    <t>工生</t>
  </si>
  <si>
    <t>聖甲</t>
  </si>
  <si>
    <t>億宗</t>
  </si>
  <si>
    <t>千赤</t>
  </si>
  <si>
    <t>景直</t>
  </si>
  <si>
    <t>吳守彦</t>
  </si>
  <si>
    <t>潘南</t>
  </si>
  <si>
    <t>道興</t>
  </si>
  <si>
    <t>南悅</t>
  </si>
  <si>
    <t>金之式</t>
  </si>
  <si>
    <t>東實</t>
  </si>
  <si>
    <t>光玧</t>
  </si>
  <si>
    <t>用才</t>
  </si>
  <si>
    <t>金致才</t>
  </si>
  <si>
    <t>學</t>
  </si>
  <si>
    <t>成枝</t>
  </si>
  <si>
    <t>萬根</t>
  </si>
  <si>
    <t>金俊得</t>
  </si>
  <si>
    <t>守同</t>
  </si>
  <si>
    <t>淑海</t>
  </si>
  <si>
    <t>尙瑞</t>
  </si>
  <si>
    <t>性望</t>
  </si>
  <si>
    <t>申光益</t>
  </si>
  <si>
    <t>平澤</t>
  </si>
  <si>
    <t>日文</t>
  </si>
  <si>
    <t>善三</t>
  </si>
  <si>
    <t>右春</t>
  </si>
  <si>
    <t>趙光彦</t>
  </si>
  <si>
    <t>兄</t>
  </si>
  <si>
    <t>小斤得</t>
  </si>
  <si>
    <t>徐千洛</t>
  </si>
  <si>
    <t>縣屬</t>
  </si>
  <si>
    <t>千洛</t>
  </si>
  <si>
    <t>閏福</t>
  </si>
  <si>
    <t>元大</t>
  </si>
  <si>
    <t>金千鎰</t>
  </si>
  <si>
    <t>以瞻</t>
  </si>
  <si>
    <t>成彦</t>
  </si>
  <si>
    <t>李天倍</t>
  </si>
  <si>
    <t>哲仁</t>
  </si>
  <si>
    <t>吉漸</t>
  </si>
  <si>
    <t>田遇豊</t>
  </si>
  <si>
    <t>德采</t>
  </si>
  <si>
    <t>鄭龍秦</t>
  </si>
  <si>
    <t>應心</t>
  </si>
  <si>
    <t>仁奎</t>
  </si>
  <si>
    <t>載垕</t>
  </si>
  <si>
    <t>東春</t>
  </si>
  <si>
    <t>幸復</t>
  </si>
  <si>
    <t>昌祐</t>
  </si>
  <si>
    <t>鏌智</t>
  </si>
  <si>
    <t>朴龍大</t>
  </si>
  <si>
    <t>大永</t>
  </si>
  <si>
    <t>在永</t>
  </si>
  <si>
    <t>淳仁</t>
  </si>
  <si>
    <t>礪山</t>
  </si>
  <si>
    <t>淵玉</t>
  </si>
  <si>
    <t>世琳</t>
  </si>
  <si>
    <t>之範</t>
  </si>
  <si>
    <t>金夢朱</t>
  </si>
  <si>
    <t>憲復</t>
  </si>
  <si>
    <t>朴光浩</t>
  </si>
  <si>
    <t>寬伊</t>
  </si>
  <si>
    <t>奇順</t>
  </si>
  <si>
    <t>用</t>
  </si>
  <si>
    <t>宋基孫</t>
  </si>
  <si>
    <t>鄭永宅</t>
  </si>
  <si>
    <t>永宅</t>
  </si>
  <si>
    <t>小興朱</t>
  </si>
  <si>
    <t>進石</t>
  </si>
  <si>
    <t>夏世光</t>
  </si>
  <si>
    <t>道仁</t>
  </si>
  <si>
    <t>鳳伊</t>
  </si>
  <si>
    <t>鄭卜道</t>
  </si>
  <si>
    <t>夏</t>
  </si>
  <si>
    <t>蘇</t>
  </si>
  <si>
    <t>俊發</t>
  </si>
  <si>
    <t>敬漢</t>
  </si>
  <si>
    <t>興燁</t>
  </si>
  <si>
    <t>金鼎大</t>
  </si>
  <si>
    <t>濟海</t>
  </si>
  <si>
    <t>箕鉉</t>
  </si>
  <si>
    <t>成祚</t>
  </si>
  <si>
    <t>申益光</t>
  </si>
  <si>
    <t>大仁</t>
  </si>
  <si>
    <t>德一</t>
  </si>
  <si>
    <t>元三</t>
  </si>
  <si>
    <t>仁喆</t>
  </si>
  <si>
    <t>金仲道</t>
  </si>
  <si>
    <t>完伊</t>
  </si>
  <si>
    <t>大卜</t>
  </si>
  <si>
    <t>允元</t>
  </si>
  <si>
    <t>車朔不</t>
  </si>
  <si>
    <t>業只</t>
  </si>
  <si>
    <t>大彬</t>
  </si>
  <si>
    <t>方彦</t>
  </si>
  <si>
    <t>允玉</t>
  </si>
  <si>
    <t>韓能伊</t>
  </si>
  <si>
    <t>東連</t>
  </si>
  <si>
    <t>一光</t>
  </si>
  <si>
    <t>正大</t>
  </si>
  <si>
    <t>郁</t>
  </si>
  <si>
    <t>金允石</t>
  </si>
  <si>
    <t>大得</t>
  </si>
  <si>
    <t>祿三</t>
  </si>
  <si>
    <t>泰朱</t>
  </si>
  <si>
    <t>金汝玉</t>
  </si>
  <si>
    <t>元岳</t>
  </si>
  <si>
    <t>金時宗</t>
  </si>
  <si>
    <t>千億</t>
  </si>
  <si>
    <t>昌孫</t>
  </si>
  <si>
    <t>碩能</t>
  </si>
  <si>
    <t>重永</t>
  </si>
  <si>
    <t>金進世</t>
  </si>
  <si>
    <t>世敏</t>
  </si>
  <si>
    <t>先奉</t>
  </si>
  <si>
    <t>李光石</t>
  </si>
  <si>
    <t>名逸</t>
  </si>
  <si>
    <t>貴太</t>
  </si>
  <si>
    <t>世萬</t>
  </si>
  <si>
    <t>郭進就</t>
  </si>
  <si>
    <t>尙俊</t>
  </si>
  <si>
    <t>己卜</t>
  </si>
  <si>
    <t>小斤仁</t>
  </si>
  <si>
    <t>末邑金</t>
  </si>
  <si>
    <t>斗玉</t>
  </si>
  <si>
    <t>汝光</t>
  </si>
  <si>
    <t>崔有恒</t>
  </si>
  <si>
    <t>茂州</t>
  </si>
  <si>
    <t>介不</t>
  </si>
  <si>
    <t>今道</t>
  </si>
  <si>
    <t>李元之</t>
  </si>
  <si>
    <t>有宅</t>
  </si>
  <si>
    <t>然太</t>
  </si>
  <si>
    <t>裵小天</t>
  </si>
  <si>
    <t>大順</t>
  </si>
  <si>
    <t>世甲</t>
  </si>
  <si>
    <t>德尙</t>
  </si>
  <si>
    <t>礪</t>
  </si>
  <si>
    <t>朴有贊</t>
  </si>
  <si>
    <t>稀正</t>
  </si>
  <si>
    <t>匡切</t>
  </si>
  <si>
    <t>金明瑞</t>
  </si>
  <si>
    <t>貴千</t>
  </si>
  <si>
    <t>宋元得</t>
  </si>
  <si>
    <t>尙眞</t>
  </si>
  <si>
    <t>致權</t>
  </si>
  <si>
    <t>宗範</t>
  </si>
  <si>
    <t>軍資監正</t>
  </si>
  <si>
    <t>就仁</t>
  </si>
  <si>
    <t>孫希壽</t>
  </si>
  <si>
    <t>盧</t>
  </si>
  <si>
    <t>富平</t>
  </si>
  <si>
    <t>允網</t>
  </si>
  <si>
    <t>良浩</t>
  </si>
  <si>
    <t>致行</t>
  </si>
  <si>
    <t>孫鶴柱</t>
  </si>
  <si>
    <t>日萬</t>
  </si>
  <si>
    <t>龍復</t>
  </si>
  <si>
    <t>金鳴漢</t>
  </si>
  <si>
    <t>文星</t>
  </si>
  <si>
    <t>相善</t>
  </si>
  <si>
    <t>東祐</t>
  </si>
  <si>
    <t>趙乙益</t>
  </si>
  <si>
    <t>之駿</t>
  </si>
  <si>
    <t>萬枝</t>
  </si>
  <si>
    <t>巡別隊</t>
  </si>
  <si>
    <t>元得</t>
  </si>
  <si>
    <t>時同</t>
  </si>
  <si>
    <t>日晩</t>
  </si>
  <si>
    <t>希九</t>
  </si>
  <si>
    <t>李春益</t>
  </si>
  <si>
    <t>完山</t>
  </si>
  <si>
    <t>春保</t>
  </si>
  <si>
    <t>萬日</t>
  </si>
  <si>
    <t>權尙得</t>
  </si>
  <si>
    <t>英俊</t>
  </si>
  <si>
    <t>長興</t>
  </si>
  <si>
    <t>應河</t>
  </si>
  <si>
    <t>春奉</t>
  </si>
  <si>
    <t>石用</t>
  </si>
  <si>
    <t>得樂</t>
  </si>
  <si>
    <t>漢河</t>
  </si>
  <si>
    <t>金鳴石</t>
  </si>
  <si>
    <t>初成</t>
  </si>
  <si>
    <t>李哲金</t>
  </si>
  <si>
    <t>子文</t>
  </si>
  <si>
    <t>宗</t>
  </si>
  <si>
    <t>得天</t>
  </si>
  <si>
    <t>林春益</t>
  </si>
  <si>
    <t>太卜</t>
  </si>
  <si>
    <t>溫采</t>
  </si>
  <si>
    <t>得X</t>
  </si>
  <si>
    <t>金尙得</t>
  </si>
  <si>
    <t>有哲</t>
  </si>
  <si>
    <t>末得</t>
  </si>
  <si>
    <t>彔三</t>
  </si>
  <si>
    <t>太朱</t>
  </si>
  <si>
    <t>金應浩</t>
  </si>
  <si>
    <t>春發</t>
  </si>
  <si>
    <t>興連</t>
  </si>
  <si>
    <t>嘉善</t>
  </si>
  <si>
    <t>益采</t>
  </si>
  <si>
    <t>朴萬興</t>
  </si>
  <si>
    <t>達學</t>
  </si>
  <si>
    <t>喆章</t>
  </si>
  <si>
    <t>朴文虎</t>
  </si>
  <si>
    <t>土得</t>
  </si>
  <si>
    <t>三學</t>
  </si>
  <si>
    <t>都東贊</t>
  </si>
  <si>
    <t>岑乭</t>
  </si>
  <si>
    <t>龍甲</t>
  </si>
  <si>
    <t>厚正</t>
  </si>
  <si>
    <t>崔億甫</t>
  </si>
  <si>
    <t>守大</t>
  </si>
  <si>
    <t>萬春</t>
  </si>
  <si>
    <t>聲起</t>
  </si>
  <si>
    <t>李正甫</t>
  </si>
  <si>
    <t>哲金</t>
  </si>
  <si>
    <t>萬發</t>
  </si>
  <si>
    <t>林一寬</t>
  </si>
  <si>
    <t>長春</t>
  </si>
  <si>
    <t>日新</t>
  </si>
  <si>
    <t>花枝</t>
  </si>
  <si>
    <t>具玉天</t>
  </si>
  <si>
    <t>烽軍</t>
  </si>
  <si>
    <t>億卜</t>
  </si>
  <si>
    <t>孫守卜</t>
  </si>
  <si>
    <t>成玉</t>
  </si>
  <si>
    <t>昌北</t>
  </si>
  <si>
    <t>仲永</t>
  </si>
  <si>
    <t>朴仲宅</t>
  </si>
  <si>
    <t>尹大成</t>
  </si>
  <si>
    <t>南挽</t>
  </si>
  <si>
    <t>之達</t>
  </si>
  <si>
    <t>朴萬根</t>
  </si>
  <si>
    <t>之武</t>
  </si>
  <si>
    <t>連永</t>
  </si>
  <si>
    <t>尙發</t>
  </si>
  <si>
    <t>李元興</t>
  </si>
  <si>
    <t>應辰</t>
  </si>
  <si>
    <t>哲用</t>
  </si>
  <si>
    <t>啓根</t>
  </si>
  <si>
    <t>元春</t>
  </si>
  <si>
    <t>鄭一得</t>
  </si>
  <si>
    <t>萬文</t>
  </si>
  <si>
    <t>進海</t>
  </si>
  <si>
    <t>云石</t>
  </si>
  <si>
    <t>李道興</t>
  </si>
  <si>
    <t>彔彦</t>
  </si>
  <si>
    <t>凡東</t>
  </si>
  <si>
    <t>益順</t>
  </si>
  <si>
    <t>盧允大</t>
  </si>
  <si>
    <t>哲伊</t>
  </si>
  <si>
    <t>鄭日宗</t>
  </si>
  <si>
    <t>云大</t>
  </si>
  <si>
    <t>國甫</t>
  </si>
  <si>
    <t>敬興</t>
  </si>
  <si>
    <t>益令</t>
  </si>
  <si>
    <t>金命玉</t>
  </si>
  <si>
    <t>驪興</t>
  </si>
  <si>
    <t>光孫</t>
  </si>
  <si>
    <t>得守</t>
  </si>
  <si>
    <t>元甫</t>
  </si>
  <si>
    <t>李命才</t>
  </si>
  <si>
    <t>巡別隊軍</t>
  </si>
  <si>
    <t>春元</t>
  </si>
  <si>
    <t>東悅</t>
  </si>
  <si>
    <t>金淑海</t>
  </si>
  <si>
    <t>日宗</t>
  </si>
  <si>
    <t>哲文</t>
  </si>
  <si>
    <t>貴上</t>
  </si>
  <si>
    <t>卜道</t>
  </si>
  <si>
    <t>李希永</t>
  </si>
  <si>
    <t>有三</t>
  </si>
  <si>
    <t>應德</t>
  </si>
  <si>
    <t>一萬</t>
  </si>
  <si>
    <t>成元春</t>
  </si>
  <si>
    <t>江上</t>
  </si>
  <si>
    <t>用三</t>
  </si>
  <si>
    <t>卜右</t>
  </si>
  <si>
    <t>金成彔</t>
  </si>
  <si>
    <t>用石</t>
  </si>
  <si>
    <t>春萬</t>
  </si>
  <si>
    <t>朴用三</t>
  </si>
  <si>
    <t>巡別軍</t>
  </si>
  <si>
    <t>相宅</t>
  </si>
  <si>
    <t>興周</t>
  </si>
  <si>
    <t>福朱</t>
  </si>
  <si>
    <t>李有漢</t>
  </si>
  <si>
    <t>鄭殷宅</t>
  </si>
  <si>
    <t>業武</t>
  </si>
  <si>
    <t>末先</t>
  </si>
  <si>
    <t>時淳</t>
  </si>
  <si>
    <t>朴慶好</t>
  </si>
  <si>
    <t>允哲</t>
  </si>
  <si>
    <t>得化</t>
  </si>
  <si>
    <t>元甲</t>
  </si>
  <si>
    <t>林萬立</t>
  </si>
  <si>
    <t>作領</t>
  </si>
  <si>
    <t>周碩</t>
  </si>
  <si>
    <t>岑仲</t>
  </si>
  <si>
    <t>老奉</t>
  </si>
  <si>
    <t>崔致同</t>
  </si>
  <si>
    <t>先甲</t>
  </si>
  <si>
    <t>俊宗</t>
  </si>
  <si>
    <t>李春化</t>
  </si>
  <si>
    <t>殷宅</t>
  </si>
  <si>
    <t>億年</t>
  </si>
  <si>
    <t>金鳴宗</t>
  </si>
  <si>
    <t>得文</t>
  </si>
  <si>
    <t>光漢</t>
  </si>
  <si>
    <t>業先</t>
  </si>
  <si>
    <t>鄭先興</t>
  </si>
  <si>
    <t>有元</t>
  </si>
  <si>
    <t>嫂</t>
  </si>
  <si>
    <t>守甲</t>
  </si>
  <si>
    <t>用汝</t>
  </si>
  <si>
    <t>朱玉</t>
  </si>
  <si>
    <t>車明守</t>
  </si>
  <si>
    <t>尹日彦</t>
  </si>
  <si>
    <t>束伍</t>
  </si>
  <si>
    <t>屎</t>
  </si>
  <si>
    <t>大德</t>
  </si>
  <si>
    <t>宗浩</t>
  </si>
  <si>
    <t>岩外</t>
  </si>
  <si>
    <t>禹俊</t>
  </si>
  <si>
    <t>蔡仁文</t>
  </si>
  <si>
    <t>行先</t>
  </si>
  <si>
    <t>朴敬好</t>
  </si>
  <si>
    <t>郞廳</t>
  </si>
  <si>
    <t>興百</t>
  </si>
  <si>
    <t>萬大</t>
  </si>
  <si>
    <t>之彦</t>
  </si>
  <si>
    <t>相如</t>
  </si>
  <si>
    <t>金德尙</t>
  </si>
  <si>
    <t>水彦</t>
  </si>
  <si>
    <t>淸汝</t>
  </si>
  <si>
    <t>金用汝</t>
  </si>
  <si>
    <t>應先</t>
  </si>
  <si>
    <t>千月</t>
  </si>
  <si>
    <t>日彦</t>
  </si>
  <si>
    <t>小用</t>
  </si>
  <si>
    <t>夢得</t>
  </si>
  <si>
    <t>佐殷</t>
  </si>
  <si>
    <t>張連</t>
  </si>
  <si>
    <t>崔朔不</t>
  </si>
  <si>
    <t>興五</t>
  </si>
  <si>
    <t>崔得元</t>
  </si>
  <si>
    <t>吳先伊</t>
  </si>
  <si>
    <t>先伊</t>
  </si>
  <si>
    <t>守業</t>
  </si>
  <si>
    <t>卜回</t>
  </si>
  <si>
    <t>鄭用得</t>
  </si>
  <si>
    <t>莫乭</t>
  </si>
  <si>
    <t>同柱</t>
  </si>
  <si>
    <t>時斗</t>
  </si>
  <si>
    <t>郭國</t>
  </si>
  <si>
    <t>希得</t>
  </si>
  <si>
    <t>卜希</t>
  </si>
  <si>
    <t>宅辰</t>
  </si>
  <si>
    <t>啓亡</t>
  </si>
  <si>
    <t>具萬宗</t>
  </si>
  <si>
    <t>哲宗</t>
  </si>
  <si>
    <t>祚淳</t>
  </si>
  <si>
    <t>浩</t>
  </si>
  <si>
    <t>懿範</t>
  </si>
  <si>
    <t>郭世完</t>
  </si>
  <si>
    <t>復輝</t>
  </si>
  <si>
    <t>益東</t>
  </si>
  <si>
    <t>張義大</t>
  </si>
  <si>
    <t>式郞</t>
  </si>
  <si>
    <t>騎步兵</t>
  </si>
  <si>
    <t>自斤孫大</t>
  </si>
  <si>
    <t>允三</t>
  </si>
  <si>
    <t>化春</t>
  </si>
  <si>
    <t>長式</t>
  </si>
  <si>
    <t>鄭時宅</t>
  </si>
  <si>
    <t>興孫</t>
  </si>
  <si>
    <t>啓命</t>
  </si>
  <si>
    <t>用元</t>
  </si>
  <si>
    <t>葛有文</t>
  </si>
  <si>
    <t>花園</t>
  </si>
  <si>
    <t>孫好宗</t>
  </si>
  <si>
    <t>收軍</t>
  </si>
  <si>
    <t>實京</t>
  </si>
  <si>
    <t>大時</t>
  </si>
  <si>
    <t>金大根</t>
  </si>
  <si>
    <t>時正</t>
  </si>
  <si>
    <t>春永</t>
  </si>
  <si>
    <t>正龍</t>
  </si>
  <si>
    <t>吳殷宅</t>
  </si>
  <si>
    <t>好宗</t>
  </si>
  <si>
    <t>興業</t>
  </si>
  <si>
    <t>萬之</t>
  </si>
  <si>
    <t>振海</t>
  </si>
  <si>
    <t>郭長春</t>
  </si>
  <si>
    <t>竗中</t>
  </si>
  <si>
    <t>益玉</t>
  </si>
  <si>
    <t>百祥</t>
  </si>
  <si>
    <t>參奉</t>
  </si>
  <si>
    <t>全太仲</t>
  </si>
  <si>
    <t>尙孫</t>
  </si>
  <si>
    <t>仁汝</t>
  </si>
  <si>
    <t>元白</t>
  </si>
  <si>
    <t>金守一</t>
  </si>
  <si>
    <t>必彦</t>
  </si>
  <si>
    <t>基文</t>
  </si>
  <si>
    <t>朴介太</t>
  </si>
  <si>
    <t>達宗</t>
  </si>
  <si>
    <t>善汗</t>
  </si>
  <si>
    <t>李元方</t>
  </si>
  <si>
    <t>金哲伊</t>
  </si>
  <si>
    <t>咸</t>
  </si>
  <si>
    <t>貴才</t>
  </si>
  <si>
    <t>淡沙</t>
  </si>
  <si>
    <t>金大岳</t>
  </si>
  <si>
    <t>東元</t>
  </si>
  <si>
    <t>宋祚一</t>
  </si>
  <si>
    <t>金時宗故代妻</t>
  </si>
  <si>
    <t>尙春</t>
  </si>
  <si>
    <t>傑守</t>
  </si>
  <si>
    <t>士網</t>
  </si>
  <si>
    <t>李春一</t>
  </si>
  <si>
    <t>鎭火兵</t>
  </si>
  <si>
    <t>崔應浩</t>
  </si>
  <si>
    <t>今伊</t>
  </si>
  <si>
    <t>用發</t>
  </si>
  <si>
    <t>金晟</t>
  </si>
  <si>
    <t>星州牙兵</t>
  </si>
  <si>
    <t>寬孫</t>
  </si>
  <si>
    <t>啓文</t>
  </si>
  <si>
    <t>海中</t>
  </si>
  <si>
    <t>益天</t>
  </si>
  <si>
    <t>申德俊</t>
  </si>
  <si>
    <t>彦壽</t>
  </si>
  <si>
    <t>命同</t>
  </si>
  <si>
    <t>曺仁宗</t>
  </si>
  <si>
    <t>仁宗</t>
  </si>
  <si>
    <t>命大</t>
  </si>
  <si>
    <t>復連</t>
  </si>
  <si>
    <t>葛道玉</t>
  </si>
  <si>
    <t>道光</t>
  </si>
  <si>
    <t>在成</t>
  </si>
  <si>
    <t>玉汝</t>
  </si>
  <si>
    <t>田學倫</t>
  </si>
  <si>
    <t>興朱</t>
  </si>
  <si>
    <t>渭成</t>
  </si>
  <si>
    <t>根㐈</t>
  </si>
  <si>
    <t>永哲</t>
  </si>
  <si>
    <t>金元天</t>
  </si>
  <si>
    <t>汝尙</t>
  </si>
  <si>
    <t>元植</t>
  </si>
  <si>
    <t>春白</t>
  </si>
  <si>
    <t>在根</t>
  </si>
  <si>
    <t>姜致化</t>
  </si>
  <si>
    <t>尙哲</t>
  </si>
  <si>
    <t>縣戶長</t>
  </si>
  <si>
    <t>仁根</t>
  </si>
  <si>
    <t>元卜</t>
  </si>
  <si>
    <t>赫用</t>
  </si>
  <si>
    <t>鄕</t>
  </si>
  <si>
    <t>鄭今哲</t>
  </si>
  <si>
    <t>卜伊</t>
  </si>
  <si>
    <t>極岑</t>
  </si>
  <si>
    <t>金成海</t>
  </si>
  <si>
    <t>仁宅</t>
  </si>
  <si>
    <t>龍錫</t>
  </si>
  <si>
    <t>以網</t>
  </si>
  <si>
    <t>李春興</t>
  </si>
  <si>
    <t>雄千</t>
  </si>
  <si>
    <t>縣基里</t>
  </si>
  <si>
    <t>葛仁伊</t>
  </si>
  <si>
    <t>正秀</t>
  </si>
  <si>
    <t>嘉善大夫同知中樞府事</t>
  </si>
  <si>
    <t>啓容</t>
  </si>
  <si>
    <t>折衝將軍行龍驤衛副護軍</t>
  </si>
  <si>
    <t>朴淳得</t>
  </si>
  <si>
    <t>達得</t>
  </si>
  <si>
    <t>德弼</t>
  </si>
  <si>
    <t>夢希</t>
  </si>
  <si>
    <t>崔翼鳳</t>
  </si>
  <si>
    <t>和順</t>
  </si>
  <si>
    <t>仁伊</t>
  </si>
  <si>
    <t>佑宗</t>
  </si>
  <si>
    <t>俊才</t>
  </si>
  <si>
    <t>李用希</t>
  </si>
  <si>
    <t>花溪</t>
  </si>
  <si>
    <t>忠卜</t>
  </si>
  <si>
    <t>德容</t>
  </si>
  <si>
    <t>彭世</t>
  </si>
  <si>
    <t>黃才國</t>
  </si>
  <si>
    <t>侄女</t>
  </si>
  <si>
    <t>仙爾</t>
  </si>
  <si>
    <t>豊孫</t>
  </si>
  <si>
    <t>碧厚</t>
  </si>
  <si>
    <t>仲人</t>
  </si>
  <si>
    <t>金性浩</t>
  </si>
  <si>
    <t>武云</t>
  </si>
  <si>
    <t>孝才</t>
  </si>
  <si>
    <t>聖坤</t>
  </si>
  <si>
    <t>白時秋</t>
  </si>
  <si>
    <t>璡</t>
  </si>
  <si>
    <t>哲坤</t>
  </si>
  <si>
    <t>龍才</t>
  </si>
  <si>
    <t>宗弼</t>
  </si>
  <si>
    <t>尹河復</t>
  </si>
  <si>
    <t>夫之</t>
  </si>
  <si>
    <t>大旭</t>
  </si>
  <si>
    <t>雲世</t>
  </si>
  <si>
    <t>李化成</t>
  </si>
  <si>
    <t>用伊</t>
  </si>
  <si>
    <t>哲云</t>
  </si>
  <si>
    <t>別將</t>
  </si>
  <si>
    <t>海慶</t>
  </si>
  <si>
    <t>大聲</t>
  </si>
  <si>
    <t>張松達</t>
  </si>
  <si>
    <t>基五</t>
  </si>
  <si>
    <t>朴會實</t>
  </si>
  <si>
    <t>葛達宗</t>
  </si>
  <si>
    <t>府選武</t>
  </si>
  <si>
    <t>周澤</t>
  </si>
  <si>
    <t>佑實</t>
  </si>
  <si>
    <t>李益謙</t>
  </si>
  <si>
    <t>成</t>
  </si>
  <si>
    <t>得容</t>
  </si>
  <si>
    <t>金碩漢</t>
  </si>
  <si>
    <t>尙福</t>
  </si>
  <si>
    <t>金啓遜</t>
  </si>
  <si>
    <t>憲民</t>
  </si>
  <si>
    <t>有才</t>
  </si>
  <si>
    <t>金俊宅</t>
  </si>
  <si>
    <t>俊</t>
  </si>
  <si>
    <t>永老</t>
  </si>
  <si>
    <t>尹相彦</t>
  </si>
  <si>
    <t>聖儀</t>
  </si>
  <si>
    <t>萬興</t>
  </si>
  <si>
    <t>李汝三</t>
  </si>
  <si>
    <t>巡軍牢保</t>
  </si>
  <si>
    <t>哲同</t>
  </si>
  <si>
    <t>興福</t>
  </si>
  <si>
    <t>有世</t>
  </si>
  <si>
    <t>永大</t>
  </si>
  <si>
    <t>瑞實</t>
  </si>
  <si>
    <t>葛俊才</t>
  </si>
  <si>
    <t>富之</t>
  </si>
  <si>
    <t>萬胄</t>
  </si>
  <si>
    <t>淸云</t>
  </si>
  <si>
    <t>金汗㐵</t>
  </si>
  <si>
    <t>日哲</t>
  </si>
  <si>
    <t>汝㐵</t>
  </si>
  <si>
    <t>才又</t>
  </si>
  <si>
    <t>貴成</t>
  </si>
  <si>
    <t>朴得垕</t>
  </si>
  <si>
    <t>順伊</t>
  </si>
  <si>
    <t>日泓</t>
  </si>
  <si>
    <t>得三</t>
  </si>
  <si>
    <t>朴成有</t>
  </si>
  <si>
    <t>金坤伊</t>
  </si>
  <si>
    <t>下納軍</t>
  </si>
  <si>
    <t>坤</t>
  </si>
  <si>
    <t>俊億</t>
  </si>
  <si>
    <t>貴尙</t>
  </si>
  <si>
    <t>閔光宗</t>
  </si>
  <si>
    <t>允泰</t>
  </si>
  <si>
    <t>富智</t>
  </si>
  <si>
    <t>性得</t>
  </si>
  <si>
    <t>葛啓河</t>
  </si>
  <si>
    <t>閔</t>
  </si>
  <si>
    <t>行孫</t>
  </si>
  <si>
    <t>福太</t>
  </si>
  <si>
    <t>車貴成</t>
  </si>
  <si>
    <t>廣州</t>
  </si>
  <si>
    <t>用九</t>
  </si>
  <si>
    <t>太奉</t>
  </si>
  <si>
    <t>厚哲</t>
  </si>
  <si>
    <t>金萬三</t>
  </si>
  <si>
    <t>鎭收布</t>
  </si>
  <si>
    <t>業伊</t>
  </si>
  <si>
    <t>松也之</t>
  </si>
  <si>
    <t>武仁</t>
  </si>
  <si>
    <t>德甫</t>
  </si>
  <si>
    <t>尹光先</t>
  </si>
  <si>
    <t>同碩</t>
  </si>
  <si>
    <t>城山里</t>
  </si>
  <si>
    <t>徐大獻</t>
  </si>
  <si>
    <t>相弘</t>
  </si>
  <si>
    <t>舜胄</t>
  </si>
  <si>
    <t>堃</t>
  </si>
  <si>
    <t>畯好</t>
  </si>
  <si>
    <t>柳達寬</t>
  </si>
  <si>
    <t>瑞山</t>
  </si>
  <si>
    <t>洪大</t>
  </si>
  <si>
    <t>持璧</t>
  </si>
  <si>
    <t>張奎錫</t>
  </si>
  <si>
    <t>潤德</t>
  </si>
  <si>
    <t>相翼</t>
  </si>
  <si>
    <t>河弼淸</t>
  </si>
  <si>
    <t>德文</t>
  </si>
  <si>
    <t>春福</t>
  </si>
  <si>
    <t>重瑞</t>
  </si>
  <si>
    <t>金夢化</t>
  </si>
  <si>
    <t>宗祿</t>
  </si>
  <si>
    <t>德隆</t>
  </si>
  <si>
    <t>就重</t>
  </si>
  <si>
    <t>鄭廷世</t>
  </si>
  <si>
    <t>秀敏</t>
  </si>
  <si>
    <t>遇祥</t>
  </si>
  <si>
    <t>有淵</t>
  </si>
  <si>
    <t>金命俊</t>
  </si>
  <si>
    <t>光郁</t>
  </si>
  <si>
    <t>復興</t>
  </si>
  <si>
    <t>鶴齡</t>
  </si>
  <si>
    <t>載春</t>
  </si>
  <si>
    <t>申宅連</t>
  </si>
  <si>
    <t>喆倫</t>
  </si>
  <si>
    <t>度儀</t>
  </si>
  <si>
    <t>振國</t>
  </si>
  <si>
    <t>孫俊敏</t>
  </si>
  <si>
    <t>龍泰</t>
  </si>
  <si>
    <t>大淳</t>
  </si>
  <si>
    <t>啓祿</t>
  </si>
  <si>
    <t>就聖</t>
  </si>
  <si>
    <t>金致得</t>
  </si>
  <si>
    <t>應鎭</t>
  </si>
  <si>
    <t>宗秀</t>
  </si>
  <si>
    <t>枝根</t>
  </si>
  <si>
    <t>鄭錫銅</t>
  </si>
  <si>
    <t>時女</t>
  </si>
  <si>
    <t>田培耘</t>
  </si>
  <si>
    <t>陪耘</t>
  </si>
  <si>
    <t>文珏</t>
  </si>
  <si>
    <t>萬復</t>
  </si>
  <si>
    <t>載蔘</t>
  </si>
  <si>
    <t>方佑成</t>
  </si>
  <si>
    <t>軍威</t>
  </si>
  <si>
    <t>應善</t>
  </si>
  <si>
    <t>命在</t>
  </si>
  <si>
    <t>卞日載</t>
  </si>
  <si>
    <t>草溪</t>
  </si>
  <si>
    <t>時佑</t>
  </si>
  <si>
    <t>啓禧</t>
  </si>
  <si>
    <t>喆傳</t>
  </si>
  <si>
    <t>夏八</t>
  </si>
  <si>
    <t>南泰中</t>
  </si>
  <si>
    <t>英陽</t>
  </si>
  <si>
    <t>景鶴</t>
  </si>
  <si>
    <t>正珪</t>
  </si>
  <si>
    <t>張益陽</t>
  </si>
  <si>
    <t>相運</t>
  </si>
  <si>
    <t>殷濟</t>
  </si>
  <si>
    <t>南</t>
  </si>
  <si>
    <t>道憲</t>
  </si>
  <si>
    <t>錫祚</t>
  </si>
  <si>
    <t>尹佐殷</t>
  </si>
  <si>
    <t>星運</t>
  </si>
  <si>
    <t>守悅</t>
  </si>
  <si>
    <t>致種</t>
  </si>
  <si>
    <t>文翊</t>
  </si>
  <si>
    <t>龍雲</t>
  </si>
  <si>
    <t>雨瑞</t>
  </si>
  <si>
    <t>李尙佑</t>
  </si>
  <si>
    <t>表</t>
  </si>
  <si>
    <t>新昌</t>
  </si>
  <si>
    <t>岳</t>
  </si>
  <si>
    <t>耘</t>
  </si>
  <si>
    <t>斌文</t>
  </si>
  <si>
    <t>權復瑢</t>
  </si>
  <si>
    <t>尙今</t>
  </si>
  <si>
    <t>㶅濟</t>
  </si>
  <si>
    <t>啓玉</t>
  </si>
  <si>
    <t>潤傳</t>
  </si>
  <si>
    <t>夏俊</t>
  </si>
  <si>
    <t>進士</t>
  </si>
  <si>
    <t>嚴夏</t>
  </si>
  <si>
    <t>寧越</t>
  </si>
  <si>
    <t>江陵</t>
  </si>
  <si>
    <t>時孫</t>
  </si>
  <si>
    <t>貴業</t>
  </si>
  <si>
    <t>根俊</t>
  </si>
  <si>
    <t>田聖望</t>
  </si>
  <si>
    <t>碩運</t>
  </si>
  <si>
    <t>春悅</t>
  </si>
  <si>
    <t>李殷贊</t>
  </si>
  <si>
    <t>相華</t>
  </si>
  <si>
    <t>達興</t>
  </si>
  <si>
    <t>啓仁</t>
  </si>
  <si>
    <t>金禹鈿</t>
  </si>
  <si>
    <t>致道</t>
  </si>
  <si>
    <t>就文</t>
  </si>
  <si>
    <t>雲成</t>
  </si>
  <si>
    <t>崔極鎭</t>
  </si>
  <si>
    <t>鳳進</t>
  </si>
  <si>
    <t>云哲</t>
  </si>
  <si>
    <t>學得</t>
  </si>
  <si>
    <t>文愛</t>
  </si>
  <si>
    <t>蔓福</t>
  </si>
  <si>
    <t>李培春</t>
  </si>
  <si>
    <t>魯</t>
  </si>
  <si>
    <t>三嘉</t>
  </si>
  <si>
    <t>億守</t>
  </si>
  <si>
    <t>致雲</t>
  </si>
  <si>
    <t>道三</t>
  </si>
  <si>
    <t>金幸鼎</t>
  </si>
  <si>
    <t>亨洙</t>
  </si>
  <si>
    <t>仁幸</t>
  </si>
  <si>
    <t>格樞</t>
  </si>
  <si>
    <t>景旺</t>
  </si>
  <si>
    <t>金昱炫</t>
  </si>
  <si>
    <t>隋安</t>
  </si>
  <si>
    <t>志彦</t>
  </si>
  <si>
    <t>大翼</t>
  </si>
  <si>
    <t>啓羽</t>
  </si>
  <si>
    <t>盧善好</t>
  </si>
  <si>
    <t>益鎭</t>
  </si>
  <si>
    <t>殷贊</t>
  </si>
  <si>
    <t>守恒</t>
  </si>
  <si>
    <t>時興</t>
  </si>
  <si>
    <t>奉永</t>
  </si>
  <si>
    <t>卞之榮</t>
  </si>
  <si>
    <t>溪山</t>
  </si>
  <si>
    <t>文遂</t>
  </si>
  <si>
    <t>錫金</t>
  </si>
  <si>
    <t>相永</t>
  </si>
  <si>
    <t>李之悅</t>
  </si>
  <si>
    <t>錫華</t>
  </si>
  <si>
    <t>佑石</t>
  </si>
  <si>
    <t>鄭貞守</t>
  </si>
  <si>
    <t>小岳</t>
  </si>
  <si>
    <t>白仲</t>
  </si>
  <si>
    <t>夢弼</t>
  </si>
  <si>
    <t>都萬弼</t>
  </si>
  <si>
    <t>邦碩</t>
  </si>
  <si>
    <t>必春</t>
  </si>
  <si>
    <t>瑞旭</t>
  </si>
  <si>
    <t>昌才</t>
  </si>
  <si>
    <t>裵達世</t>
  </si>
  <si>
    <t>車</t>
  </si>
  <si>
    <t>命世</t>
  </si>
  <si>
    <t>殷采</t>
  </si>
  <si>
    <t>光允</t>
  </si>
  <si>
    <t>孫夢祚</t>
  </si>
  <si>
    <t>學齡</t>
  </si>
  <si>
    <t>得聖</t>
  </si>
  <si>
    <t>萬弼</t>
  </si>
  <si>
    <t>三達</t>
  </si>
  <si>
    <t>趙漢集</t>
  </si>
  <si>
    <t>再春</t>
  </si>
  <si>
    <t>東曄</t>
  </si>
  <si>
    <t>敏</t>
  </si>
  <si>
    <t>劉泰廷</t>
  </si>
  <si>
    <t>趙金</t>
  </si>
  <si>
    <t>幼學巡別隊</t>
  </si>
  <si>
    <t>得就</t>
  </si>
  <si>
    <t>伯中</t>
  </si>
  <si>
    <t>李世興</t>
  </si>
  <si>
    <t>允石</t>
  </si>
  <si>
    <t>朴枝應</t>
  </si>
  <si>
    <t>而贊</t>
  </si>
  <si>
    <t>文益</t>
  </si>
  <si>
    <t>聖圭</t>
  </si>
  <si>
    <t>基鶴伊</t>
  </si>
  <si>
    <t>幸州</t>
  </si>
  <si>
    <t>月粉</t>
  </si>
  <si>
    <t>相萬</t>
  </si>
  <si>
    <t>雲澤</t>
  </si>
  <si>
    <t>世晃</t>
  </si>
  <si>
    <t>丁至順</t>
  </si>
  <si>
    <t>光用</t>
  </si>
  <si>
    <t>致仁</t>
  </si>
  <si>
    <t>度日</t>
  </si>
  <si>
    <t>金振善</t>
  </si>
  <si>
    <t>蓮卜</t>
  </si>
  <si>
    <t>李錫文</t>
  </si>
  <si>
    <t>文浩</t>
  </si>
  <si>
    <t>達翊</t>
  </si>
  <si>
    <t>舜華</t>
  </si>
  <si>
    <t>蔓采</t>
  </si>
  <si>
    <t>李鳳佑</t>
  </si>
  <si>
    <t>永川</t>
  </si>
  <si>
    <t>江X</t>
  </si>
  <si>
    <t>奉春</t>
  </si>
  <si>
    <t>道明</t>
  </si>
  <si>
    <t>朴明春</t>
  </si>
  <si>
    <t>今切</t>
  </si>
  <si>
    <t>在漢</t>
  </si>
  <si>
    <t>裕業</t>
  </si>
  <si>
    <t>山鳳</t>
  </si>
  <si>
    <t>鄭正守</t>
  </si>
  <si>
    <t>得祿</t>
  </si>
  <si>
    <t>爾大</t>
  </si>
  <si>
    <t>馬命守</t>
  </si>
  <si>
    <t>初月</t>
  </si>
  <si>
    <t>錫文</t>
  </si>
  <si>
    <t>桂洪</t>
  </si>
  <si>
    <t>武采</t>
  </si>
  <si>
    <t>金得聖</t>
  </si>
  <si>
    <t>順大</t>
  </si>
  <si>
    <t>再福</t>
  </si>
  <si>
    <t>尹性大</t>
  </si>
  <si>
    <t>狀翼</t>
  </si>
  <si>
    <t>舜藝</t>
  </si>
  <si>
    <t>卞碧</t>
  </si>
  <si>
    <t>聖寬</t>
  </si>
  <si>
    <t>雲瑞</t>
  </si>
  <si>
    <t>進伯</t>
  </si>
  <si>
    <t>白東鎭</t>
  </si>
  <si>
    <t>啓心</t>
  </si>
  <si>
    <t>學祿</t>
  </si>
  <si>
    <t>舜度</t>
  </si>
  <si>
    <t>廣宗</t>
  </si>
  <si>
    <t>畯耕</t>
  </si>
  <si>
    <t>盧碩北</t>
  </si>
  <si>
    <t>聖伯</t>
  </si>
  <si>
    <t>成東</t>
  </si>
  <si>
    <t>李萬弼</t>
  </si>
  <si>
    <t>士月</t>
  </si>
  <si>
    <t>朴就日</t>
  </si>
  <si>
    <t>夢必</t>
  </si>
  <si>
    <t>李永春</t>
  </si>
  <si>
    <t>春興</t>
  </si>
  <si>
    <t>光業</t>
  </si>
  <si>
    <t>金仲大</t>
  </si>
  <si>
    <t>仁玉</t>
  </si>
  <si>
    <t>用得</t>
  </si>
  <si>
    <t>命長</t>
  </si>
  <si>
    <t>白道云</t>
  </si>
  <si>
    <t>化采</t>
  </si>
  <si>
    <t>世玉</t>
  </si>
  <si>
    <t>趙用才</t>
  </si>
  <si>
    <t>千守</t>
  </si>
  <si>
    <t>壽興</t>
  </si>
  <si>
    <t>奉令</t>
  </si>
  <si>
    <t>應復</t>
  </si>
  <si>
    <t>必官</t>
  </si>
  <si>
    <t>京大</t>
  </si>
  <si>
    <t>徐起祿</t>
  </si>
  <si>
    <t>命心</t>
  </si>
  <si>
    <t>順敬</t>
  </si>
  <si>
    <t>奉</t>
  </si>
  <si>
    <t>承化</t>
  </si>
  <si>
    <t>李春三</t>
  </si>
  <si>
    <t>得萬</t>
  </si>
  <si>
    <t>太佑</t>
  </si>
  <si>
    <t>申連</t>
  </si>
  <si>
    <t>在見</t>
  </si>
  <si>
    <t>相弼</t>
  </si>
  <si>
    <t>舜祚</t>
  </si>
  <si>
    <t>徐周浩</t>
  </si>
  <si>
    <t>孫石</t>
  </si>
  <si>
    <t>金末孫</t>
  </si>
  <si>
    <t>末孫</t>
  </si>
  <si>
    <t>以三</t>
  </si>
  <si>
    <t>用定</t>
  </si>
  <si>
    <t>興太</t>
  </si>
  <si>
    <t>根發</t>
  </si>
  <si>
    <t>黃道一</t>
  </si>
  <si>
    <t>斗翼</t>
  </si>
  <si>
    <t>姜元得</t>
  </si>
  <si>
    <t>興元</t>
  </si>
  <si>
    <t>李世仲</t>
  </si>
  <si>
    <t>以切</t>
  </si>
  <si>
    <t>道鍾</t>
  </si>
  <si>
    <t>成甫</t>
  </si>
  <si>
    <t>淳德</t>
  </si>
  <si>
    <t>允太</t>
  </si>
  <si>
    <t>金世郁</t>
  </si>
  <si>
    <t>大振</t>
  </si>
  <si>
    <t>朴東仁</t>
  </si>
  <si>
    <t>梁</t>
  </si>
  <si>
    <t>云守</t>
  </si>
  <si>
    <t>南原</t>
  </si>
  <si>
    <t>漢中</t>
  </si>
  <si>
    <t>守哲</t>
  </si>
  <si>
    <t>孟成</t>
  </si>
  <si>
    <t>表耘</t>
  </si>
  <si>
    <t>釗岩</t>
  </si>
  <si>
    <t>光載</t>
  </si>
  <si>
    <t>東臣</t>
  </si>
  <si>
    <t>命孫</t>
  </si>
  <si>
    <t>李有弘</t>
  </si>
  <si>
    <t>汗世</t>
  </si>
  <si>
    <t>允九</t>
  </si>
  <si>
    <t>貞奎</t>
  </si>
  <si>
    <t>李有卜</t>
  </si>
  <si>
    <t>有福</t>
  </si>
  <si>
    <t>在春</t>
  </si>
  <si>
    <t>業儒</t>
  </si>
  <si>
    <t>金奉業</t>
  </si>
  <si>
    <t>永得</t>
  </si>
  <si>
    <t>靑碩</t>
  </si>
  <si>
    <t>好大</t>
  </si>
  <si>
    <t>田東臣</t>
  </si>
  <si>
    <t>卜丹</t>
  </si>
  <si>
    <t>海命</t>
  </si>
  <si>
    <t>元善</t>
  </si>
  <si>
    <t>爾鍊</t>
  </si>
  <si>
    <t>徐初復</t>
  </si>
  <si>
    <t>月三</t>
  </si>
  <si>
    <t>在化</t>
  </si>
  <si>
    <t>裵連己</t>
  </si>
  <si>
    <t>奉得</t>
  </si>
  <si>
    <t>世元</t>
  </si>
  <si>
    <t>天柱</t>
  </si>
  <si>
    <t>李必春</t>
  </si>
  <si>
    <t>三理</t>
  </si>
  <si>
    <t>春守</t>
  </si>
  <si>
    <t>同根</t>
  </si>
  <si>
    <t>李東星</t>
  </si>
  <si>
    <t>弼仁</t>
  </si>
  <si>
    <t>且任</t>
  </si>
  <si>
    <t>岑龍</t>
  </si>
  <si>
    <t>得仁</t>
  </si>
  <si>
    <t>集中</t>
  </si>
  <si>
    <t>聲元</t>
  </si>
  <si>
    <t>鄭辰上</t>
  </si>
  <si>
    <t>學順</t>
  </si>
  <si>
    <t>采宅</t>
  </si>
  <si>
    <t>裵處東</t>
  </si>
  <si>
    <t>俊五</t>
  </si>
  <si>
    <t>致鳳</t>
  </si>
  <si>
    <t>采廷</t>
  </si>
  <si>
    <t>崇政大夫行同知中樞府事</t>
  </si>
  <si>
    <t>世完</t>
  </si>
  <si>
    <t>嘉善大夫行漢城府左尹</t>
  </si>
  <si>
    <t>李啓棟</t>
  </si>
  <si>
    <t>田啓哲</t>
  </si>
  <si>
    <t>周逸</t>
  </si>
  <si>
    <t>道理</t>
  </si>
  <si>
    <t>李時仁</t>
  </si>
  <si>
    <t>命源</t>
  </si>
  <si>
    <t>聲五</t>
  </si>
  <si>
    <t>裵處寬</t>
  </si>
  <si>
    <t>好丹</t>
  </si>
  <si>
    <t>實晩</t>
  </si>
  <si>
    <t>道寬</t>
  </si>
  <si>
    <t>光守</t>
  </si>
  <si>
    <t>準化</t>
  </si>
  <si>
    <t>陳文卜</t>
  </si>
  <si>
    <t>夏永</t>
  </si>
  <si>
    <t>就迪</t>
  </si>
  <si>
    <t>石龜</t>
  </si>
  <si>
    <t>聖仁</t>
  </si>
  <si>
    <t>暹</t>
  </si>
  <si>
    <t>鄭性卜</t>
  </si>
  <si>
    <t>萬成</t>
  </si>
  <si>
    <t>惠才</t>
  </si>
  <si>
    <t>就成</t>
  </si>
  <si>
    <t>李元太</t>
  </si>
  <si>
    <t>甲得</t>
  </si>
  <si>
    <t>在三</t>
  </si>
  <si>
    <t>鄭萬才</t>
  </si>
  <si>
    <t>啓元</t>
  </si>
  <si>
    <t>達柱</t>
  </si>
  <si>
    <t>泰成</t>
  </si>
  <si>
    <t>金光億</t>
  </si>
  <si>
    <t>渭聲</t>
  </si>
  <si>
    <t>慶舜</t>
  </si>
  <si>
    <t>必海</t>
  </si>
  <si>
    <t>履一</t>
  </si>
  <si>
    <t>鄭仁得</t>
  </si>
  <si>
    <t>升德</t>
  </si>
  <si>
    <t>有聲</t>
  </si>
  <si>
    <t>漢祚</t>
  </si>
  <si>
    <t>金仲烈</t>
  </si>
  <si>
    <t>朴哲祿</t>
  </si>
  <si>
    <t>三得</t>
  </si>
  <si>
    <t>春秀</t>
  </si>
  <si>
    <t>業</t>
  </si>
  <si>
    <t>根望</t>
  </si>
  <si>
    <t>奉大</t>
  </si>
  <si>
    <t>姜厚天</t>
  </si>
  <si>
    <t>允得</t>
  </si>
  <si>
    <t>哲祿</t>
  </si>
  <si>
    <t>就業</t>
  </si>
  <si>
    <t>林元正</t>
  </si>
  <si>
    <t>景元</t>
  </si>
  <si>
    <t>俊敏</t>
  </si>
  <si>
    <t>太仲</t>
  </si>
  <si>
    <t>金性仁</t>
  </si>
  <si>
    <t>聲坤</t>
  </si>
  <si>
    <t>潤泰</t>
  </si>
  <si>
    <t>景安</t>
  </si>
  <si>
    <t>金聲復</t>
  </si>
  <si>
    <t>之敏</t>
  </si>
  <si>
    <t>宗海</t>
  </si>
  <si>
    <t>景仁</t>
  </si>
  <si>
    <t>柳龍源</t>
  </si>
  <si>
    <t>俊龍</t>
  </si>
  <si>
    <t>貴分</t>
  </si>
  <si>
    <t>泰廷</t>
  </si>
  <si>
    <t>嘉善漢城府左尹</t>
  </si>
  <si>
    <t>通政工曹參議</t>
  </si>
  <si>
    <t>起善</t>
  </si>
  <si>
    <t>姜道善</t>
  </si>
  <si>
    <t>龍燦</t>
  </si>
  <si>
    <t>善溶</t>
  </si>
  <si>
    <t>寬澤</t>
  </si>
  <si>
    <t>天伯</t>
  </si>
  <si>
    <t>徐鳳</t>
  </si>
  <si>
    <t>正孫</t>
  </si>
  <si>
    <t>萬必</t>
  </si>
  <si>
    <t>李化臣</t>
  </si>
  <si>
    <t>正月</t>
  </si>
  <si>
    <t>裵聖孫</t>
  </si>
  <si>
    <t>培春</t>
  </si>
  <si>
    <t>連文</t>
  </si>
  <si>
    <t>儀明</t>
  </si>
  <si>
    <t>李東伯</t>
  </si>
  <si>
    <t>聚英</t>
  </si>
  <si>
    <t>遇周</t>
  </si>
  <si>
    <t>汝栢</t>
  </si>
  <si>
    <t>金在坤</t>
  </si>
  <si>
    <t>女郞</t>
  </si>
  <si>
    <t>旗牌官</t>
  </si>
  <si>
    <t>聖孫</t>
  </si>
  <si>
    <t>以宗</t>
  </si>
  <si>
    <t>興復</t>
  </si>
  <si>
    <t>元昌</t>
  </si>
  <si>
    <t>具順哲</t>
  </si>
  <si>
    <t>守元</t>
  </si>
  <si>
    <t>世雨</t>
  </si>
  <si>
    <t>權應悅</t>
  </si>
  <si>
    <t>帶率軍官</t>
  </si>
  <si>
    <t>小石文</t>
  </si>
  <si>
    <t>權復化</t>
  </si>
  <si>
    <t>用乭</t>
  </si>
  <si>
    <t>汝三</t>
  </si>
  <si>
    <t>厚伯</t>
  </si>
  <si>
    <t>李俊玉</t>
  </si>
  <si>
    <t>日桓</t>
  </si>
  <si>
    <t>復用</t>
  </si>
  <si>
    <t>守平</t>
  </si>
  <si>
    <t>得淸</t>
  </si>
  <si>
    <t>張順三</t>
  </si>
  <si>
    <t>連</t>
  </si>
  <si>
    <t>應綾</t>
  </si>
  <si>
    <t>日秋</t>
  </si>
  <si>
    <t>李哲</t>
  </si>
  <si>
    <t>應哲</t>
  </si>
  <si>
    <t>正分</t>
  </si>
  <si>
    <t>啓桓</t>
  </si>
  <si>
    <t>應用</t>
  </si>
  <si>
    <t>桂弘</t>
  </si>
  <si>
    <t>貞東</t>
  </si>
  <si>
    <t>正丹</t>
  </si>
  <si>
    <t>徐仁大</t>
  </si>
  <si>
    <t>泰仁</t>
  </si>
  <si>
    <t>汝環</t>
  </si>
  <si>
    <t>羲祥</t>
  </si>
  <si>
    <t>得昌</t>
  </si>
  <si>
    <t>李春成</t>
  </si>
  <si>
    <t>同暢</t>
  </si>
  <si>
    <t>有翰</t>
  </si>
  <si>
    <t>聖采</t>
  </si>
  <si>
    <t>朴彭美</t>
  </si>
  <si>
    <t>同每</t>
  </si>
  <si>
    <t>允雨</t>
  </si>
  <si>
    <t>春今</t>
  </si>
  <si>
    <t>尹應辰</t>
  </si>
  <si>
    <t>世大</t>
  </si>
  <si>
    <t>哲根</t>
  </si>
  <si>
    <t>李發</t>
  </si>
  <si>
    <t>大增</t>
  </si>
  <si>
    <t>以秋</t>
  </si>
  <si>
    <t>龍得</t>
  </si>
  <si>
    <t>新元</t>
  </si>
  <si>
    <t>李炳載</t>
  </si>
  <si>
    <t>奉心</t>
  </si>
  <si>
    <t>相仁</t>
  </si>
  <si>
    <t>舜基</t>
  </si>
  <si>
    <t>朴琦奎</t>
  </si>
  <si>
    <t>基運</t>
  </si>
  <si>
    <t>元俊</t>
  </si>
  <si>
    <t>善裕</t>
  </si>
  <si>
    <t>金載寬</t>
  </si>
  <si>
    <t>象玉</t>
  </si>
  <si>
    <t>貢生</t>
  </si>
  <si>
    <t>仁大</t>
  </si>
  <si>
    <t>哲臣</t>
  </si>
  <si>
    <t>有益</t>
  </si>
  <si>
    <t>淸采</t>
  </si>
  <si>
    <t>李甫根</t>
  </si>
  <si>
    <t>邦魯</t>
  </si>
  <si>
    <t>畯世</t>
  </si>
  <si>
    <t>金宗河</t>
  </si>
  <si>
    <t>士心</t>
  </si>
  <si>
    <t>曺石彔</t>
  </si>
  <si>
    <t>尙用</t>
  </si>
  <si>
    <t>疇采</t>
  </si>
  <si>
    <t>盧碩此</t>
  </si>
  <si>
    <t>億仁</t>
  </si>
  <si>
    <t>再永</t>
  </si>
  <si>
    <t>萬甲</t>
  </si>
  <si>
    <t>山月</t>
  </si>
  <si>
    <t>啓璜</t>
  </si>
  <si>
    <t>厚遜</t>
  </si>
  <si>
    <t>聖望</t>
  </si>
  <si>
    <t>有植</t>
  </si>
  <si>
    <t>孫永世</t>
  </si>
  <si>
    <t>碩載</t>
  </si>
  <si>
    <t>春培</t>
  </si>
  <si>
    <t>金天潤</t>
  </si>
  <si>
    <t>甘先</t>
  </si>
  <si>
    <t>石祿</t>
  </si>
  <si>
    <t>用振</t>
  </si>
  <si>
    <t>金用石</t>
  </si>
  <si>
    <t>大仲</t>
  </si>
  <si>
    <t>必辰</t>
  </si>
  <si>
    <t>性凡</t>
  </si>
  <si>
    <t>文性大</t>
  </si>
  <si>
    <t>七寬</t>
  </si>
  <si>
    <t>東鎭</t>
  </si>
  <si>
    <t>命復</t>
  </si>
  <si>
    <t>申載宗</t>
  </si>
  <si>
    <t>守東</t>
  </si>
  <si>
    <t>李益</t>
  </si>
  <si>
    <t>此每</t>
  </si>
  <si>
    <t>柳漢春</t>
  </si>
  <si>
    <t>莞山</t>
  </si>
  <si>
    <t>根仲</t>
  </si>
  <si>
    <t>得春</t>
  </si>
  <si>
    <t>化心</t>
  </si>
  <si>
    <t>朴宗世</t>
  </si>
  <si>
    <t>宗世</t>
  </si>
  <si>
    <t>元儀</t>
  </si>
  <si>
    <t>田萬必</t>
  </si>
  <si>
    <t>貴東</t>
  </si>
  <si>
    <t>聖億</t>
  </si>
  <si>
    <t>鄭進南</t>
  </si>
  <si>
    <t>鄭千允</t>
  </si>
  <si>
    <t>永輝</t>
  </si>
  <si>
    <t>金世文</t>
  </si>
  <si>
    <t>觀賢</t>
  </si>
  <si>
    <t>用成</t>
  </si>
  <si>
    <t>夢玧</t>
  </si>
  <si>
    <t>金震</t>
  </si>
  <si>
    <t>陽曄</t>
  </si>
  <si>
    <t>宗相</t>
  </si>
  <si>
    <t>潝</t>
  </si>
  <si>
    <t>鳳興</t>
  </si>
  <si>
    <t>成哲</t>
  </si>
  <si>
    <t>世仲</t>
  </si>
  <si>
    <t>鄭尙文</t>
  </si>
  <si>
    <t>東郁</t>
  </si>
  <si>
    <t>權復龍</t>
  </si>
  <si>
    <t>周舜</t>
  </si>
  <si>
    <t>弼遜</t>
  </si>
  <si>
    <t>聖祚</t>
  </si>
  <si>
    <t>田聖仁</t>
  </si>
  <si>
    <t>崔乭夢</t>
  </si>
  <si>
    <t>基牧</t>
  </si>
  <si>
    <t>時鳳</t>
  </si>
  <si>
    <t>億岒</t>
  </si>
  <si>
    <t>碩祚</t>
  </si>
  <si>
    <t>李英春</t>
  </si>
  <si>
    <t>相寬</t>
  </si>
  <si>
    <t>英駿</t>
  </si>
  <si>
    <t>江辰</t>
  </si>
  <si>
    <t>春儀</t>
  </si>
  <si>
    <t>貞桂</t>
  </si>
  <si>
    <t>金孝泰</t>
  </si>
  <si>
    <t>雙同</t>
  </si>
  <si>
    <t>淳英</t>
  </si>
  <si>
    <t>允大</t>
  </si>
  <si>
    <t>李英辰</t>
  </si>
  <si>
    <t>萬永</t>
  </si>
  <si>
    <t>東宗</t>
  </si>
  <si>
    <t>大興</t>
  </si>
  <si>
    <t>崔道興</t>
  </si>
  <si>
    <t>百允</t>
  </si>
  <si>
    <t>厚孫</t>
  </si>
  <si>
    <t>以德</t>
  </si>
  <si>
    <t>守安</t>
  </si>
  <si>
    <t>春玉</t>
  </si>
  <si>
    <t>乭夢</t>
  </si>
  <si>
    <t>云世</t>
  </si>
  <si>
    <t>朱浩永</t>
  </si>
  <si>
    <t>熊川</t>
  </si>
  <si>
    <t>以心</t>
  </si>
  <si>
    <t>朴用文</t>
  </si>
  <si>
    <t>千</t>
  </si>
  <si>
    <t>致老</t>
  </si>
  <si>
    <t>達允</t>
  </si>
  <si>
    <t>在植</t>
  </si>
  <si>
    <t>河淑</t>
  </si>
  <si>
    <t>壽命</t>
  </si>
  <si>
    <t>奉岭</t>
  </si>
  <si>
    <t>金雲起</t>
  </si>
  <si>
    <t>巡馬軍</t>
  </si>
  <si>
    <t>守乭</t>
  </si>
  <si>
    <t>元益</t>
  </si>
  <si>
    <t>時允</t>
  </si>
  <si>
    <t>用文</t>
  </si>
  <si>
    <t>載華</t>
  </si>
  <si>
    <t>恒奉</t>
  </si>
  <si>
    <t>日順</t>
  </si>
  <si>
    <t>田得聖</t>
  </si>
  <si>
    <t>振敏</t>
  </si>
  <si>
    <t>尙棟</t>
  </si>
  <si>
    <t>仁基</t>
  </si>
  <si>
    <t>李敏大</t>
  </si>
  <si>
    <t>載權</t>
  </si>
  <si>
    <t>乃錫</t>
  </si>
  <si>
    <t>貞棟</t>
  </si>
  <si>
    <t>茂采</t>
  </si>
  <si>
    <t>金得性</t>
  </si>
  <si>
    <t>正女</t>
  </si>
  <si>
    <t>朴順業</t>
  </si>
  <si>
    <t>命遜</t>
  </si>
  <si>
    <t>金萬鎰</t>
  </si>
  <si>
    <t>道一</t>
  </si>
  <si>
    <t>尙振</t>
  </si>
  <si>
    <t>宋基臣</t>
  </si>
  <si>
    <t>正每</t>
  </si>
  <si>
    <t>順業</t>
  </si>
  <si>
    <t>別長</t>
  </si>
  <si>
    <t>仰仲</t>
  </si>
  <si>
    <t>允宅</t>
  </si>
  <si>
    <t>七奉</t>
  </si>
  <si>
    <t>金士守</t>
  </si>
  <si>
    <t>永世</t>
  </si>
  <si>
    <t>金成達</t>
  </si>
  <si>
    <t>元理</t>
  </si>
  <si>
    <t>炳彔</t>
  </si>
  <si>
    <t>萬儀</t>
  </si>
  <si>
    <t>徐快先</t>
  </si>
  <si>
    <t>以貞</t>
  </si>
  <si>
    <t>張斗千</t>
  </si>
  <si>
    <t>用萬</t>
  </si>
  <si>
    <t>益同</t>
  </si>
  <si>
    <t>李快用</t>
  </si>
  <si>
    <t>在東</t>
  </si>
  <si>
    <t>宗文</t>
  </si>
  <si>
    <t>金道先</t>
  </si>
  <si>
    <t>宗英</t>
  </si>
  <si>
    <t>全義</t>
  </si>
  <si>
    <t>誠容</t>
  </si>
  <si>
    <t>在衡</t>
  </si>
  <si>
    <t>奎運</t>
  </si>
  <si>
    <t>通政行甲山府事兼甲山鎭兵馬僉節制使</t>
  </si>
  <si>
    <t>申善應</t>
  </si>
  <si>
    <t>彝權</t>
  </si>
  <si>
    <t>宗泌</t>
  </si>
  <si>
    <t>若垕</t>
  </si>
  <si>
    <t>朴在承</t>
  </si>
  <si>
    <t>夏敎</t>
  </si>
  <si>
    <t>種秀</t>
  </si>
  <si>
    <t>鍾晩</t>
  </si>
  <si>
    <t>海敎</t>
  </si>
  <si>
    <t>徽敎</t>
  </si>
  <si>
    <t>阿良</t>
  </si>
  <si>
    <t>后稷</t>
  </si>
  <si>
    <t>后奉</t>
  </si>
  <si>
    <t>漢必</t>
  </si>
  <si>
    <t>大心</t>
  </si>
  <si>
    <t>老末</t>
  </si>
  <si>
    <t>小老末</t>
  </si>
  <si>
    <t>日君</t>
  </si>
  <si>
    <t>貴萬</t>
  </si>
  <si>
    <t>五月</t>
  </si>
  <si>
    <t>萬石</t>
  </si>
  <si>
    <t>末哲</t>
  </si>
  <si>
    <t>文三</t>
  </si>
  <si>
    <t>椧谷里</t>
  </si>
  <si>
    <t>幼學金允成</t>
  </si>
  <si>
    <t>海振</t>
  </si>
  <si>
    <t>興岳</t>
  </si>
  <si>
    <t>李弘侮</t>
  </si>
  <si>
    <t>宜大</t>
  </si>
  <si>
    <t>守任</t>
  </si>
  <si>
    <t>憲大夫同知中樞府使</t>
  </si>
  <si>
    <t>勉亨</t>
  </si>
  <si>
    <t>朴思郁</t>
  </si>
  <si>
    <t>命述</t>
  </si>
  <si>
    <t>西云</t>
  </si>
  <si>
    <t>應聲</t>
  </si>
  <si>
    <t>益復</t>
  </si>
  <si>
    <t>再淑</t>
  </si>
  <si>
    <t>仁秀</t>
  </si>
  <si>
    <t>朴榮守</t>
  </si>
  <si>
    <t>興文</t>
  </si>
  <si>
    <t>貴弘</t>
  </si>
  <si>
    <t>黃泰宗</t>
  </si>
  <si>
    <t>光瑞</t>
  </si>
  <si>
    <t>大緯</t>
  </si>
  <si>
    <t>敬默</t>
  </si>
  <si>
    <t>龍佐</t>
  </si>
  <si>
    <t>金致倫</t>
  </si>
  <si>
    <t>斗行</t>
  </si>
  <si>
    <t>雲碩</t>
  </si>
  <si>
    <t>元萬</t>
  </si>
  <si>
    <t>許潤</t>
  </si>
  <si>
    <t>壬先</t>
  </si>
  <si>
    <t>度運</t>
  </si>
  <si>
    <t>大喆</t>
  </si>
  <si>
    <t>得彩</t>
  </si>
  <si>
    <t>弘海</t>
  </si>
  <si>
    <t>林順復</t>
  </si>
  <si>
    <t>尙得</t>
  </si>
  <si>
    <t>礪岳</t>
  </si>
  <si>
    <t>宋益萬</t>
  </si>
  <si>
    <t>德心</t>
  </si>
  <si>
    <t>允成</t>
  </si>
  <si>
    <t>義澤</t>
  </si>
  <si>
    <t>商衡</t>
  </si>
  <si>
    <t>崔東彩</t>
  </si>
  <si>
    <t>羅州</t>
  </si>
  <si>
    <t>相彦</t>
  </si>
  <si>
    <t>祖馹</t>
  </si>
  <si>
    <t>弼春</t>
  </si>
  <si>
    <t>金光弼</t>
  </si>
  <si>
    <t>德分</t>
  </si>
  <si>
    <t>徐命郞</t>
  </si>
  <si>
    <t>度永</t>
  </si>
  <si>
    <t>太善</t>
  </si>
  <si>
    <t>金彩成</t>
  </si>
  <si>
    <t>永瑞</t>
  </si>
  <si>
    <t>元漢</t>
  </si>
  <si>
    <t>鼎華</t>
  </si>
  <si>
    <t>鄭希元</t>
  </si>
  <si>
    <t>順宗</t>
  </si>
  <si>
    <t>命分</t>
  </si>
  <si>
    <t>晋坤</t>
  </si>
  <si>
    <t>樓</t>
  </si>
  <si>
    <t>正復</t>
  </si>
  <si>
    <t>全宅成</t>
  </si>
  <si>
    <t>車興文</t>
  </si>
  <si>
    <t>伯天</t>
  </si>
  <si>
    <t>章玉</t>
  </si>
  <si>
    <t>恒默</t>
  </si>
  <si>
    <t>李賢漢</t>
  </si>
  <si>
    <t>德山</t>
  </si>
  <si>
    <t>壽璉</t>
  </si>
  <si>
    <t>有煥</t>
  </si>
  <si>
    <t>鄭德化</t>
  </si>
  <si>
    <t>學文</t>
  </si>
  <si>
    <t>命郞</t>
  </si>
  <si>
    <t>璋輝</t>
  </si>
  <si>
    <t>敬行</t>
  </si>
  <si>
    <t>聖默</t>
  </si>
  <si>
    <t>膺煥</t>
  </si>
  <si>
    <t>許權</t>
  </si>
  <si>
    <t>許</t>
  </si>
  <si>
    <t>高寧</t>
  </si>
  <si>
    <t>羲守</t>
  </si>
  <si>
    <t>民漢</t>
  </si>
  <si>
    <t>晩垕</t>
  </si>
  <si>
    <t>權炳守</t>
  </si>
  <si>
    <t>章彦</t>
  </si>
  <si>
    <t>仁述</t>
  </si>
  <si>
    <t>璋奎</t>
  </si>
  <si>
    <t>恒然</t>
  </si>
  <si>
    <t>膺敦</t>
  </si>
  <si>
    <t>李再逸</t>
  </si>
  <si>
    <t>先大</t>
  </si>
  <si>
    <t>寬任</t>
  </si>
  <si>
    <t>汝亨</t>
  </si>
  <si>
    <t>朴履恒</t>
  </si>
  <si>
    <t>取永</t>
  </si>
  <si>
    <t>永順</t>
  </si>
  <si>
    <t>守命</t>
  </si>
  <si>
    <t>嚴宗伊</t>
  </si>
  <si>
    <t>架山幕軍</t>
  </si>
  <si>
    <t>嚴</t>
  </si>
  <si>
    <t>醴泉</t>
  </si>
  <si>
    <t>允岳</t>
  </si>
  <si>
    <t>仲太</t>
  </si>
  <si>
    <t>善起</t>
  </si>
  <si>
    <t>崔有和</t>
  </si>
  <si>
    <t>順德</t>
  </si>
  <si>
    <t>河連平</t>
  </si>
  <si>
    <t>春佑</t>
  </si>
  <si>
    <t>萬行</t>
  </si>
  <si>
    <t>白雲發</t>
  </si>
  <si>
    <t>鐸</t>
  </si>
  <si>
    <t>朴元朔</t>
  </si>
  <si>
    <t>景錫</t>
  </si>
  <si>
    <t>度倫</t>
  </si>
  <si>
    <t>碩曄</t>
  </si>
  <si>
    <t>德輝</t>
  </si>
  <si>
    <t>鄭性化</t>
  </si>
  <si>
    <t>載得</t>
  </si>
  <si>
    <t>裕福</t>
  </si>
  <si>
    <t>裵迪哲</t>
  </si>
  <si>
    <t>今郞</t>
  </si>
  <si>
    <t>德基</t>
  </si>
  <si>
    <t>進茂</t>
  </si>
  <si>
    <t>嗣源</t>
  </si>
  <si>
    <t>潤漢</t>
  </si>
  <si>
    <t>崔益鎭</t>
  </si>
  <si>
    <t>龍碩</t>
  </si>
  <si>
    <t>聖俊</t>
  </si>
  <si>
    <t>朴基永</t>
  </si>
  <si>
    <t>丁三</t>
  </si>
  <si>
    <t>尙允</t>
  </si>
  <si>
    <t>昌輝</t>
  </si>
  <si>
    <t>朴起晟</t>
  </si>
  <si>
    <t>希文</t>
  </si>
  <si>
    <t>凡彦</t>
  </si>
  <si>
    <t>朴履益</t>
  </si>
  <si>
    <t>命切</t>
  </si>
  <si>
    <t>光奉</t>
  </si>
  <si>
    <t>仲業</t>
  </si>
  <si>
    <t>必性</t>
  </si>
  <si>
    <t>連迪</t>
  </si>
  <si>
    <t>崔斗千</t>
  </si>
  <si>
    <t>哲孫</t>
  </si>
  <si>
    <t>德鼎</t>
  </si>
  <si>
    <t>萬用</t>
  </si>
  <si>
    <t>月成</t>
  </si>
  <si>
    <t>時大</t>
  </si>
  <si>
    <t>守智</t>
  </si>
  <si>
    <t>勉復</t>
  </si>
  <si>
    <t>趙允玉</t>
  </si>
  <si>
    <t>宗賢</t>
  </si>
  <si>
    <t>成五</t>
  </si>
  <si>
    <t>東㸁</t>
  </si>
  <si>
    <t>文興周</t>
  </si>
  <si>
    <t>玉川</t>
  </si>
  <si>
    <t>順切</t>
  </si>
  <si>
    <t>尙辰</t>
  </si>
  <si>
    <t>岑先</t>
  </si>
  <si>
    <t>䪪孫</t>
  </si>
  <si>
    <t>尹漢萬</t>
  </si>
  <si>
    <t>崔茂致</t>
  </si>
  <si>
    <t>舌化里</t>
  </si>
  <si>
    <t>林時彦</t>
  </si>
  <si>
    <t>履坤</t>
  </si>
  <si>
    <t>興載</t>
  </si>
  <si>
    <t>必俊</t>
  </si>
  <si>
    <t>兌甲</t>
  </si>
  <si>
    <t>白爾玉</t>
  </si>
  <si>
    <t>啓賢</t>
  </si>
  <si>
    <t>致繡</t>
  </si>
  <si>
    <t>就服</t>
  </si>
  <si>
    <t>朴遇春</t>
  </si>
  <si>
    <t>思源</t>
  </si>
  <si>
    <t>道相</t>
  </si>
  <si>
    <t>辛丑</t>
  </si>
  <si>
    <t>希松</t>
  </si>
  <si>
    <t>鄭致東</t>
  </si>
  <si>
    <t>善興</t>
  </si>
  <si>
    <t>夫三</t>
  </si>
  <si>
    <t>裵福南</t>
  </si>
  <si>
    <t>漢福</t>
  </si>
  <si>
    <t>致宗</t>
  </si>
  <si>
    <t>成才元</t>
  </si>
  <si>
    <t>鳳用</t>
  </si>
  <si>
    <t>國石</t>
  </si>
  <si>
    <t>得性</t>
  </si>
  <si>
    <t>成亨三</t>
  </si>
  <si>
    <t>延信</t>
  </si>
  <si>
    <t>海云</t>
  </si>
  <si>
    <t>金道東</t>
  </si>
  <si>
    <t>朱文</t>
  </si>
  <si>
    <t>光三</t>
  </si>
  <si>
    <t>宗憲</t>
  </si>
  <si>
    <t>尙化</t>
  </si>
  <si>
    <t>具達卜</t>
  </si>
  <si>
    <t>光吾</t>
  </si>
  <si>
    <t>林應松</t>
  </si>
  <si>
    <t>長卜</t>
  </si>
  <si>
    <t>立安</t>
  </si>
  <si>
    <t>守三</t>
  </si>
  <si>
    <t>金順三</t>
  </si>
  <si>
    <t>汗先</t>
  </si>
  <si>
    <t>性國</t>
  </si>
  <si>
    <t>高成</t>
  </si>
  <si>
    <t>濟州</t>
  </si>
  <si>
    <t>道卜</t>
  </si>
  <si>
    <t>石允</t>
  </si>
  <si>
    <t>光憲</t>
  </si>
  <si>
    <t>佑興</t>
  </si>
  <si>
    <t>之彩</t>
  </si>
  <si>
    <t>金聖德</t>
  </si>
  <si>
    <t>允卜</t>
  </si>
  <si>
    <t>用大</t>
  </si>
  <si>
    <t>柳春元</t>
  </si>
  <si>
    <t>景祿</t>
  </si>
  <si>
    <t>景允</t>
  </si>
  <si>
    <t>應松</t>
  </si>
  <si>
    <t>性宅</t>
  </si>
  <si>
    <t>挺國</t>
  </si>
  <si>
    <t>趙伯孫</t>
  </si>
  <si>
    <t>廣陣</t>
  </si>
  <si>
    <t>日權</t>
  </si>
  <si>
    <t>朱伯</t>
  </si>
  <si>
    <t>性邦</t>
  </si>
  <si>
    <t>李漢佑</t>
  </si>
  <si>
    <t>辰敏</t>
  </si>
  <si>
    <t>斗九</t>
  </si>
  <si>
    <t>守正</t>
  </si>
  <si>
    <t>世應</t>
  </si>
  <si>
    <t>致仲</t>
  </si>
  <si>
    <t>金英才</t>
  </si>
  <si>
    <t>必允</t>
  </si>
  <si>
    <t>閑</t>
  </si>
  <si>
    <t>龍宅</t>
  </si>
  <si>
    <t>李兼武</t>
  </si>
  <si>
    <t>長權</t>
  </si>
  <si>
    <t>宗日</t>
  </si>
  <si>
    <t>順得</t>
  </si>
  <si>
    <t>忠三</t>
  </si>
  <si>
    <t>金海命</t>
  </si>
  <si>
    <t>在厚</t>
  </si>
  <si>
    <t>致甲</t>
  </si>
  <si>
    <t>基安</t>
  </si>
  <si>
    <t>林致逸</t>
  </si>
  <si>
    <t>士源</t>
  </si>
  <si>
    <t>具福同</t>
  </si>
  <si>
    <t>得興</t>
  </si>
  <si>
    <t>致傑</t>
  </si>
  <si>
    <t>金取學</t>
  </si>
  <si>
    <t>永甲</t>
  </si>
  <si>
    <t>性守</t>
  </si>
  <si>
    <t>具守安</t>
  </si>
  <si>
    <t>時松</t>
  </si>
  <si>
    <t>化松</t>
  </si>
  <si>
    <t>福同</t>
  </si>
  <si>
    <t>蓋老</t>
  </si>
  <si>
    <t>元興</t>
  </si>
  <si>
    <t>林奉執</t>
  </si>
  <si>
    <t>永才</t>
  </si>
  <si>
    <t>裵斗奄</t>
  </si>
  <si>
    <t>性文</t>
  </si>
  <si>
    <t>小斤石</t>
  </si>
  <si>
    <t>仁發</t>
  </si>
  <si>
    <t>鳳瑞</t>
  </si>
  <si>
    <t>金戊信</t>
  </si>
  <si>
    <t>厚之</t>
  </si>
  <si>
    <t>太重</t>
  </si>
  <si>
    <t>孟發</t>
  </si>
  <si>
    <t>楊武化</t>
  </si>
  <si>
    <t>興宗</t>
  </si>
  <si>
    <t>道允</t>
  </si>
  <si>
    <t>文孫</t>
  </si>
  <si>
    <t>必中</t>
  </si>
  <si>
    <t>多之</t>
  </si>
  <si>
    <t>張介乭</t>
  </si>
  <si>
    <t>彔伊</t>
  </si>
  <si>
    <t>有孫</t>
  </si>
  <si>
    <t>金吾彦</t>
  </si>
  <si>
    <t>允業</t>
  </si>
  <si>
    <t>再康</t>
  </si>
  <si>
    <t>朴萬占</t>
  </si>
  <si>
    <t>昌成</t>
  </si>
  <si>
    <t>彭連</t>
  </si>
  <si>
    <t>成朱卜</t>
  </si>
  <si>
    <t>愼正旭</t>
  </si>
  <si>
    <t>愼</t>
  </si>
  <si>
    <t>正旭</t>
  </si>
  <si>
    <t>隱孫</t>
  </si>
  <si>
    <t>敏好</t>
  </si>
  <si>
    <t>金得孫</t>
  </si>
  <si>
    <t>先旭</t>
  </si>
  <si>
    <t>福連</t>
  </si>
  <si>
    <t>金億俊</t>
  </si>
  <si>
    <t>福文</t>
  </si>
  <si>
    <t>化允</t>
  </si>
  <si>
    <t>光祿</t>
  </si>
  <si>
    <t>趙且石</t>
  </si>
  <si>
    <t>尙學</t>
  </si>
  <si>
    <t>成用</t>
  </si>
  <si>
    <t>聖日</t>
  </si>
  <si>
    <t>裵東業</t>
  </si>
  <si>
    <t>文守</t>
  </si>
  <si>
    <t>化京</t>
  </si>
  <si>
    <t>鎔淳</t>
  </si>
  <si>
    <t>洛壽</t>
  </si>
  <si>
    <t>夏命</t>
  </si>
  <si>
    <t>林元興</t>
  </si>
  <si>
    <t>老光</t>
  </si>
  <si>
    <t>奉乃</t>
  </si>
  <si>
    <t>俊集</t>
  </si>
  <si>
    <t>崔奉臣</t>
  </si>
  <si>
    <t>性然</t>
  </si>
  <si>
    <t>X玉</t>
  </si>
  <si>
    <t>必用</t>
  </si>
  <si>
    <t>汗佑</t>
  </si>
  <si>
    <t>鄭性敏</t>
  </si>
  <si>
    <t>啓得</t>
  </si>
  <si>
    <t>希永</t>
  </si>
  <si>
    <t>聖國</t>
  </si>
  <si>
    <t>金性守</t>
  </si>
  <si>
    <t>貴根</t>
  </si>
  <si>
    <t>彩根</t>
  </si>
  <si>
    <t>哲乭</t>
  </si>
  <si>
    <t>興俊</t>
  </si>
  <si>
    <t>啓春</t>
  </si>
  <si>
    <t>汝采</t>
  </si>
  <si>
    <t>性義</t>
  </si>
  <si>
    <t>崔日奉</t>
  </si>
  <si>
    <t>貴出</t>
  </si>
  <si>
    <t>林允光</t>
  </si>
  <si>
    <t>光辰</t>
  </si>
  <si>
    <t>春業</t>
  </si>
  <si>
    <t>白朱卜</t>
  </si>
  <si>
    <t>云宗</t>
  </si>
  <si>
    <t>春連</t>
  </si>
  <si>
    <t>卜先</t>
  </si>
  <si>
    <t>金正大</t>
  </si>
  <si>
    <t>千大</t>
  </si>
  <si>
    <t>之守</t>
  </si>
  <si>
    <t>崔春甲</t>
  </si>
  <si>
    <t>宗允</t>
  </si>
  <si>
    <t>同孫</t>
  </si>
  <si>
    <t>德正</t>
  </si>
  <si>
    <t>裵成大</t>
  </si>
  <si>
    <t>好彦</t>
  </si>
  <si>
    <t>美日</t>
  </si>
  <si>
    <t>斗云</t>
  </si>
  <si>
    <t>姜汝得</t>
  </si>
  <si>
    <t>允光</t>
  </si>
  <si>
    <t>左興</t>
  </si>
  <si>
    <t>同眞</t>
  </si>
  <si>
    <t>洪啓春</t>
  </si>
  <si>
    <t>得彔</t>
  </si>
  <si>
    <t>用業</t>
  </si>
  <si>
    <t>漢佐</t>
  </si>
  <si>
    <t>李卜臣</t>
  </si>
  <si>
    <t>致國</t>
  </si>
  <si>
    <t>淡</t>
  </si>
  <si>
    <t>裵就日</t>
  </si>
  <si>
    <t>永國</t>
  </si>
  <si>
    <t>林聖卜</t>
  </si>
  <si>
    <t>弘彦</t>
  </si>
  <si>
    <t>崔德壽</t>
  </si>
  <si>
    <t>正彩</t>
  </si>
  <si>
    <t>具石漢</t>
  </si>
  <si>
    <t>克宗</t>
  </si>
  <si>
    <t>允伊</t>
  </si>
  <si>
    <t>文連</t>
  </si>
  <si>
    <t>善先</t>
  </si>
  <si>
    <t>全連根</t>
  </si>
  <si>
    <t>石辰</t>
  </si>
  <si>
    <t>正烈</t>
  </si>
  <si>
    <t>正佑</t>
  </si>
  <si>
    <t>李春業</t>
  </si>
  <si>
    <t>尙根</t>
  </si>
  <si>
    <t>聖卜</t>
  </si>
  <si>
    <t>昌</t>
  </si>
  <si>
    <t>趙煥卜</t>
  </si>
  <si>
    <t>貴丹</t>
  </si>
  <si>
    <t>介乭</t>
  </si>
  <si>
    <t>萬廷</t>
  </si>
  <si>
    <t>李千尙</t>
  </si>
  <si>
    <t>順元</t>
  </si>
  <si>
    <t>順伯</t>
  </si>
  <si>
    <t>允坤</t>
  </si>
  <si>
    <t>啓光</t>
  </si>
  <si>
    <t>右占</t>
  </si>
  <si>
    <t>海成</t>
  </si>
  <si>
    <t>白千學</t>
  </si>
  <si>
    <t>忠義</t>
  </si>
  <si>
    <t>六宮</t>
  </si>
  <si>
    <t>文再化</t>
  </si>
  <si>
    <t>且元</t>
  </si>
  <si>
    <t>連萬</t>
  </si>
  <si>
    <t>枝興</t>
  </si>
  <si>
    <t>再得</t>
  </si>
  <si>
    <t>曾采</t>
  </si>
  <si>
    <t>時永</t>
  </si>
  <si>
    <t>崔進九</t>
  </si>
  <si>
    <t>鐵原</t>
  </si>
  <si>
    <t>永浩</t>
  </si>
  <si>
    <t>金文三</t>
  </si>
  <si>
    <t>得成</t>
  </si>
  <si>
    <t>成性三</t>
  </si>
  <si>
    <t>英在</t>
  </si>
  <si>
    <t>必仲</t>
  </si>
  <si>
    <t>武長</t>
  </si>
  <si>
    <t>達業</t>
  </si>
  <si>
    <t>姜益占</t>
  </si>
  <si>
    <t>性元</t>
  </si>
  <si>
    <t>仁哲</t>
  </si>
  <si>
    <t>啓孫</t>
  </si>
  <si>
    <t>時云</t>
  </si>
  <si>
    <t>汝化</t>
  </si>
  <si>
    <t>李萬本</t>
  </si>
  <si>
    <t>采宗</t>
  </si>
  <si>
    <t>俊一</t>
  </si>
  <si>
    <t>克萬</t>
  </si>
  <si>
    <t>鄭爾吉</t>
  </si>
  <si>
    <t>應卜</t>
  </si>
  <si>
    <t>洛水</t>
  </si>
  <si>
    <t>裵乭命</t>
  </si>
  <si>
    <t>性彦</t>
  </si>
  <si>
    <t>性權</t>
  </si>
  <si>
    <t>源浩</t>
  </si>
  <si>
    <t>洛秋</t>
  </si>
  <si>
    <t>鼎甲</t>
  </si>
  <si>
    <t>鄭碩甲</t>
  </si>
  <si>
    <t>弼成</t>
  </si>
  <si>
    <t>朴栢森</t>
  </si>
  <si>
    <t>奎暎</t>
  </si>
  <si>
    <t>林允學</t>
  </si>
  <si>
    <t>以乭</t>
  </si>
  <si>
    <t>東辰</t>
  </si>
  <si>
    <t>世連</t>
  </si>
  <si>
    <t>林興甲</t>
  </si>
  <si>
    <t>武孫</t>
  </si>
  <si>
    <t>宋春</t>
  </si>
  <si>
    <t>金重日</t>
  </si>
  <si>
    <t>哲甫</t>
  </si>
  <si>
    <t>哲伯</t>
  </si>
  <si>
    <t>連卜</t>
  </si>
  <si>
    <t>德三</t>
  </si>
  <si>
    <t>萬金</t>
  </si>
  <si>
    <t>林用石</t>
  </si>
  <si>
    <t>春碩</t>
  </si>
  <si>
    <t>日福</t>
  </si>
  <si>
    <t>海萬</t>
  </si>
  <si>
    <t>具卜海</t>
  </si>
  <si>
    <t>朱夏</t>
  </si>
  <si>
    <t>瑞汗</t>
  </si>
  <si>
    <t>應海</t>
  </si>
  <si>
    <t>申光宅</t>
  </si>
  <si>
    <t>汝佑</t>
  </si>
  <si>
    <t>允辰</t>
  </si>
  <si>
    <t>桂光</t>
  </si>
  <si>
    <t>右千</t>
  </si>
  <si>
    <t>仁石</t>
  </si>
  <si>
    <t>允學</t>
  </si>
  <si>
    <t>連岩</t>
  </si>
  <si>
    <t>仁卜</t>
  </si>
  <si>
    <t>將軍</t>
  </si>
  <si>
    <t>致光</t>
  </si>
  <si>
    <t>具得大</t>
  </si>
  <si>
    <t>碩伊</t>
  </si>
  <si>
    <t>姜益守</t>
  </si>
  <si>
    <t>五宗</t>
  </si>
  <si>
    <t>朴允采</t>
  </si>
  <si>
    <t>道宗</t>
  </si>
  <si>
    <t>連化</t>
  </si>
  <si>
    <t>李連三</t>
  </si>
  <si>
    <t>哲秀</t>
  </si>
  <si>
    <t>李元三</t>
  </si>
  <si>
    <t>德乃</t>
  </si>
  <si>
    <t>喜命</t>
  </si>
  <si>
    <t>李啓三</t>
  </si>
  <si>
    <t>得和</t>
  </si>
  <si>
    <t>白奎宅</t>
  </si>
  <si>
    <t>應九</t>
  </si>
  <si>
    <t>光宗</t>
  </si>
  <si>
    <t>春右</t>
  </si>
  <si>
    <t>萬幸</t>
  </si>
  <si>
    <t>武在</t>
  </si>
  <si>
    <t>林啓春</t>
  </si>
  <si>
    <t>本大</t>
  </si>
  <si>
    <t>致正</t>
  </si>
  <si>
    <t>具益太</t>
  </si>
  <si>
    <t>允根</t>
  </si>
  <si>
    <t>大權</t>
  </si>
  <si>
    <t>日秀</t>
  </si>
  <si>
    <t>性寒</t>
  </si>
  <si>
    <t>羅萬根</t>
  </si>
  <si>
    <t>靈德</t>
  </si>
  <si>
    <t>今鳳</t>
  </si>
  <si>
    <t>漢先</t>
  </si>
  <si>
    <t>趙春興</t>
  </si>
  <si>
    <t>光彔</t>
  </si>
  <si>
    <t>趙次乭</t>
  </si>
  <si>
    <t>同潘</t>
  </si>
  <si>
    <t>德用</t>
  </si>
  <si>
    <t>呂成</t>
  </si>
  <si>
    <t>李春信</t>
  </si>
  <si>
    <t>成守</t>
  </si>
  <si>
    <t>白圭卜</t>
  </si>
  <si>
    <t>壬宗</t>
  </si>
  <si>
    <t>孫用</t>
  </si>
  <si>
    <t>朴之秀</t>
  </si>
  <si>
    <t>是日</t>
  </si>
  <si>
    <t>元吉</t>
  </si>
  <si>
    <t>朴日三</t>
  </si>
  <si>
    <t>圭卜</t>
  </si>
  <si>
    <t>東才</t>
  </si>
  <si>
    <t>命北</t>
  </si>
  <si>
    <t>金宗甲</t>
  </si>
  <si>
    <t>陽</t>
  </si>
  <si>
    <t>取信</t>
  </si>
  <si>
    <t>致元</t>
  </si>
  <si>
    <t>崔萬大</t>
  </si>
  <si>
    <t>應津</t>
  </si>
  <si>
    <t>允孫</t>
  </si>
  <si>
    <t>奉集</t>
  </si>
  <si>
    <t>金淡上</t>
  </si>
  <si>
    <t>仁乞</t>
  </si>
  <si>
    <t>劉啓厚</t>
  </si>
  <si>
    <t>盈德</t>
  </si>
  <si>
    <t>介用</t>
  </si>
  <si>
    <t>正乃</t>
  </si>
  <si>
    <t>仁三</t>
  </si>
  <si>
    <t>貴先</t>
  </si>
  <si>
    <t>林貴連</t>
  </si>
  <si>
    <t>石元</t>
  </si>
  <si>
    <t>大夫</t>
  </si>
  <si>
    <t>右應</t>
  </si>
  <si>
    <t>金允辰</t>
  </si>
  <si>
    <t>必周</t>
  </si>
  <si>
    <t>萬秋</t>
  </si>
  <si>
    <t>命行</t>
  </si>
  <si>
    <t>太植</t>
  </si>
  <si>
    <t>全厚日</t>
  </si>
  <si>
    <t>奉用</t>
  </si>
  <si>
    <t>太官</t>
  </si>
  <si>
    <t>仲春</t>
  </si>
  <si>
    <t>金德海</t>
  </si>
  <si>
    <t>林興旭</t>
  </si>
  <si>
    <t>右興</t>
  </si>
  <si>
    <t>徐石辰</t>
  </si>
  <si>
    <t>卞</t>
  </si>
  <si>
    <t>和時</t>
  </si>
  <si>
    <t>仁萬</t>
  </si>
  <si>
    <t>世俊</t>
  </si>
  <si>
    <t>白云成</t>
  </si>
  <si>
    <t>興旭</t>
  </si>
  <si>
    <t>春光</t>
  </si>
  <si>
    <t>永太</t>
  </si>
  <si>
    <t>栢</t>
  </si>
  <si>
    <t>金順大</t>
  </si>
  <si>
    <t>昌郁</t>
  </si>
  <si>
    <t>李元大</t>
  </si>
  <si>
    <t>正述</t>
  </si>
  <si>
    <t>成述</t>
  </si>
  <si>
    <t>東素</t>
  </si>
  <si>
    <t>夏淑</t>
  </si>
  <si>
    <t>正甲</t>
  </si>
  <si>
    <t>崔茂班</t>
  </si>
  <si>
    <t>許少年</t>
  </si>
  <si>
    <t>永守</t>
  </si>
  <si>
    <t>永述</t>
  </si>
  <si>
    <t>正岳</t>
  </si>
  <si>
    <t>致右</t>
  </si>
  <si>
    <t>林德昌</t>
  </si>
  <si>
    <t>學信</t>
  </si>
  <si>
    <t>昌大</t>
  </si>
  <si>
    <t>保國</t>
  </si>
  <si>
    <t>金千石</t>
  </si>
  <si>
    <t>今尙</t>
  </si>
  <si>
    <t>命順</t>
  </si>
  <si>
    <t>太石</t>
  </si>
  <si>
    <t>全厚一</t>
  </si>
  <si>
    <t>俊成</t>
  </si>
  <si>
    <t>汝才</t>
  </si>
  <si>
    <t>柳岩</t>
  </si>
  <si>
    <t>元能</t>
  </si>
  <si>
    <t>林善甫</t>
  </si>
  <si>
    <t>善甫</t>
  </si>
  <si>
    <t>汗迪</t>
  </si>
  <si>
    <t>金元甲</t>
  </si>
  <si>
    <t>與春</t>
  </si>
  <si>
    <t>允甲</t>
  </si>
  <si>
    <t>柳得春</t>
  </si>
  <si>
    <t>正國</t>
  </si>
  <si>
    <t>學孫</t>
  </si>
  <si>
    <t>老職</t>
  </si>
  <si>
    <t>山乭</t>
  </si>
  <si>
    <t>金右占</t>
  </si>
  <si>
    <t>甚孫</t>
  </si>
  <si>
    <t>性大</t>
  </si>
  <si>
    <t>日采</t>
  </si>
  <si>
    <t>林允卜</t>
  </si>
  <si>
    <t>實學</t>
  </si>
  <si>
    <t>應大</t>
  </si>
  <si>
    <t>元集</t>
  </si>
  <si>
    <t>得秋</t>
  </si>
  <si>
    <t>實達</t>
  </si>
  <si>
    <t>孫千發</t>
  </si>
  <si>
    <t>太山</t>
  </si>
  <si>
    <t>希日</t>
  </si>
  <si>
    <t>羅致汗</t>
  </si>
  <si>
    <t>元錫</t>
  </si>
  <si>
    <t>才昌</t>
  </si>
  <si>
    <t>裵興彔</t>
  </si>
  <si>
    <t>九夢</t>
  </si>
  <si>
    <t>振成</t>
  </si>
  <si>
    <t>李文采</t>
  </si>
  <si>
    <t>在奉</t>
  </si>
  <si>
    <t>世成</t>
  </si>
  <si>
    <t>應鳴</t>
  </si>
  <si>
    <t>尙直</t>
  </si>
  <si>
    <t>仲呂</t>
  </si>
  <si>
    <t>金卜南</t>
  </si>
  <si>
    <t>光老</t>
  </si>
  <si>
    <t>守邑</t>
  </si>
  <si>
    <t>李三春</t>
  </si>
  <si>
    <t>致汗</t>
  </si>
  <si>
    <t>鄭連世</t>
  </si>
  <si>
    <t>連世</t>
  </si>
  <si>
    <t>介卜</t>
  </si>
  <si>
    <t>西九</t>
  </si>
  <si>
    <t>金必俊</t>
  </si>
  <si>
    <t>介太</t>
  </si>
  <si>
    <t>汗之</t>
  </si>
  <si>
    <t>崔進世</t>
  </si>
  <si>
    <t>同伊</t>
  </si>
  <si>
    <t>有碩</t>
  </si>
  <si>
    <t>貴云</t>
  </si>
  <si>
    <t>致一</t>
  </si>
  <si>
    <t>天鳳</t>
  </si>
  <si>
    <t>裵尙國</t>
  </si>
  <si>
    <t>貴仁</t>
  </si>
  <si>
    <t>采大</t>
  </si>
  <si>
    <t>益守</t>
  </si>
  <si>
    <t>朴一守</t>
  </si>
  <si>
    <t>通順</t>
  </si>
  <si>
    <t>彔億</t>
  </si>
  <si>
    <t>於屯</t>
  </si>
  <si>
    <t>裵龍美</t>
  </si>
  <si>
    <t>正得</t>
  </si>
  <si>
    <t>太文</t>
  </si>
  <si>
    <t>章邑</t>
  </si>
  <si>
    <t>德萬</t>
  </si>
  <si>
    <t>卜世</t>
  </si>
  <si>
    <t>鄭淳邑</t>
  </si>
  <si>
    <t>有宗</t>
  </si>
  <si>
    <t>成實</t>
  </si>
  <si>
    <t>光甫</t>
  </si>
  <si>
    <t>守善</t>
  </si>
  <si>
    <t>斗運</t>
  </si>
  <si>
    <t>朴千石</t>
  </si>
  <si>
    <t>曾春</t>
  </si>
  <si>
    <t>拕松</t>
  </si>
  <si>
    <t>金允魯</t>
  </si>
  <si>
    <t>李松百</t>
  </si>
  <si>
    <t>應彔</t>
  </si>
  <si>
    <t>治孫</t>
  </si>
  <si>
    <t>洛連</t>
  </si>
  <si>
    <t>夏必</t>
  </si>
  <si>
    <t>裵成九</t>
  </si>
  <si>
    <t>漢卜</t>
  </si>
  <si>
    <t>萬乞</t>
  </si>
  <si>
    <t>致重</t>
  </si>
  <si>
    <t>松百</t>
  </si>
  <si>
    <t>日用</t>
  </si>
  <si>
    <t>太實</t>
  </si>
  <si>
    <t>金大東</t>
  </si>
  <si>
    <t>文千</t>
  </si>
  <si>
    <t>成同</t>
  </si>
  <si>
    <t>太守</t>
  </si>
  <si>
    <t>鄭必成</t>
  </si>
  <si>
    <t>元鳳</t>
  </si>
  <si>
    <t>資善</t>
  </si>
  <si>
    <t>時祐</t>
  </si>
  <si>
    <t>林用才</t>
  </si>
  <si>
    <t>取正</t>
  </si>
  <si>
    <t>石貴菜</t>
  </si>
  <si>
    <t>士文</t>
  </si>
  <si>
    <t>大允</t>
  </si>
  <si>
    <t>嘉善大夫</t>
  </si>
  <si>
    <t>漢右</t>
  </si>
  <si>
    <t>李卜申</t>
  </si>
  <si>
    <t>正太</t>
  </si>
  <si>
    <t>士石</t>
  </si>
  <si>
    <t>李世元</t>
  </si>
  <si>
    <t>建述</t>
  </si>
  <si>
    <t>學千</t>
  </si>
  <si>
    <t>之烈</t>
  </si>
  <si>
    <t>孫致權</t>
  </si>
  <si>
    <t>仁太</t>
  </si>
  <si>
    <t>貴卜</t>
  </si>
  <si>
    <t>奉世</t>
  </si>
  <si>
    <t>盧己辰</t>
  </si>
  <si>
    <t>李祿成</t>
  </si>
  <si>
    <t>爾洪</t>
  </si>
  <si>
    <t>興宅</t>
  </si>
  <si>
    <t>今采</t>
  </si>
  <si>
    <t>老郞</t>
  </si>
  <si>
    <t>南己元</t>
  </si>
  <si>
    <t>祿成</t>
  </si>
  <si>
    <t>取孫</t>
  </si>
  <si>
    <t>碩</t>
  </si>
  <si>
    <t>云碩</t>
  </si>
  <si>
    <t>東洛</t>
  </si>
  <si>
    <t>良五</t>
  </si>
  <si>
    <t>趙春大</t>
  </si>
  <si>
    <t>弟(原)父</t>
  </si>
  <si>
    <t>憶俊</t>
  </si>
  <si>
    <t>先業</t>
  </si>
  <si>
    <t>億萬</t>
  </si>
  <si>
    <t>今奉</t>
  </si>
  <si>
    <t>漢城</t>
  </si>
  <si>
    <t>秀之</t>
  </si>
  <si>
    <t>石道善</t>
  </si>
  <si>
    <t>具忠三</t>
  </si>
  <si>
    <t>光儀</t>
  </si>
  <si>
    <t>昌翊</t>
  </si>
  <si>
    <t>萬才</t>
  </si>
  <si>
    <t>金剛連</t>
  </si>
  <si>
    <t>良旭</t>
  </si>
  <si>
    <t>興春</t>
  </si>
  <si>
    <t>柳正必</t>
  </si>
  <si>
    <t>李龍三</t>
  </si>
  <si>
    <t>斗仁</t>
  </si>
  <si>
    <t>斗儀</t>
  </si>
  <si>
    <t>林哲權</t>
  </si>
  <si>
    <t>萬曄</t>
  </si>
  <si>
    <t>具淳球</t>
  </si>
  <si>
    <t>乞先</t>
  </si>
  <si>
    <t>世馹</t>
  </si>
  <si>
    <t>張千月</t>
  </si>
  <si>
    <t>允億</t>
  </si>
  <si>
    <t>白德三</t>
  </si>
  <si>
    <t>奉瑞</t>
  </si>
  <si>
    <t>吳得只</t>
  </si>
  <si>
    <t>九龍</t>
  </si>
  <si>
    <t>正雲</t>
  </si>
  <si>
    <t>李成春</t>
  </si>
  <si>
    <t>汗澤</t>
  </si>
  <si>
    <t>李太成</t>
  </si>
  <si>
    <t>宗宅</t>
  </si>
  <si>
    <t>德成</t>
  </si>
  <si>
    <t>金夏命</t>
  </si>
  <si>
    <t>卜千</t>
  </si>
  <si>
    <t>仁業</t>
  </si>
  <si>
    <t>斤尙</t>
  </si>
  <si>
    <t>李春東</t>
  </si>
  <si>
    <t>安岳</t>
  </si>
  <si>
    <t>文必</t>
  </si>
  <si>
    <t>碩元</t>
  </si>
  <si>
    <t>應佑</t>
  </si>
  <si>
    <t>之采</t>
  </si>
  <si>
    <t>金成得</t>
  </si>
  <si>
    <t>允老</t>
  </si>
  <si>
    <t>昌信</t>
  </si>
  <si>
    <t>安才</t>
  </si>
  <si>
    <t>宋太守</t>
  </si>
  <si>
    <t>懷德</t>
  </si>
  <si>
    <t>景容</t>
  </si>
  <si>
    <t>景俊</t>
  </si>
  <si>
    <t>裵允式</t>
  </si>
  <si>
    <t>允式</t>
  </si>
  <si>
    <t>春郁</t>
  </si>
  <si>
    <t>金用碩</t>
  </si>
  <si>
    <t>莫金</t>
  </si>
  <si>
    <t>厚時</t>
  </si>
  <si>
    <t>正右</t>
  </si>
  <si>
    <t>成均進士</t>
  </si>
  <si>
    <t>崔得用</t>
  </si>
  <si>
    <t>道日</t>
  </si>
  <si>
    <t>道學</t>
  </si>
  <si>
    <t>介伊</t>
  </si>
  <si>
    <t>乭云</t>
  </si>
  <si>
    <t>仲才</t>
  </si>
  <si>
    <t>孫草成</t>
  </si>
  <si>
    <t>李元</t>
  </si>
  <si>
    <t>世康</t>
  </si>
  <si>
    <t>李爾才</t>
  </si>
  <si>
    <t>雙男</t>
  </si>
  <si>
    <t>光信</t>
  </si>
  <si>
    <t>全益守</t>
  </si>
  <si>
    <t>今成</t>
  </si>
  <si>
    <t>明哲</t>
  </si>
  <si>
    <t>大鉉</t>
  </si>
  <si>
    <t>東彦</t>
  </si>
  <si>
    <t>金昌基</t>
  </si>
  <si>
    <t>基述</t>
  </si>
  <si>
    <t>汗吾</t>
  </si>
  <si>
    <t>太興</t>
  </si>
  <si>
    <t>裵千康</t>
  </si>
  <si>
    <t>朴英武</t>
  </si>
  <si>
    <t>趙今彔</t>
  </si>
  <si>
    <t>今彔</t>
  </si>
  <si>
    <t>日卜</t>
  </si>
  <si>
    <t>韓達伊</t>
  </si>
  <si>
    <t>致化</t>
  </si>
  <si>
    <t>金千里</t>
  </si>
  <si>
    <t>長元</t>
  </si>
  <si>
    <t>取迪</t>
  </si>
  <si>
    <t>啓甲</t>
  </si>
  <si>
    <t>東伯</t>
  </si>
  <si>
    <t>金武日</t>
  </si>
  <si>
    <t>道連</t>
  </si>
  <si>
    <t>景先</t>
  </si>
  <si>
    <t>學九</t>
  </si>
  <si>
    <t>石哲</t>
  </si>
  <si>
    <t>鑄玄</t>
  </si>
  <si>
    <t>金東守</t>
  </si>
  <si>
    <t>永佑</t>
  </si>
  <si>
    <t>淡上</t>
  </si>
  <si>
    <t>喆</t>
  </si>
  <si>
    <t>姜淳三</t>
  </si>
  <si>
    <t>命光</t>
  </si>
  <si>
    <t>太先</t>
  </si>
  <si>
    <t>右尙</t>
  </si>
  <si>
    <t>林用云</t>
  </si>
  <si>
    <t>春億</t>
  </si>
  <si>
    <t>承云</t>
  </si>
  <si>
    <t>大道</t>
  </si>
  <si>
    <t>方正太</t>
  </si>
  <si>
    <t>化學</t>
  </si>
  <si>
    <t>致伯</t>
  </si>
  <si>
    <t>鄭東奎</t>
  </si>
  <si>
    <t>希用</t>
  </si>
  <si>
    <t>林益彔</t>
  </si>
  <si>
    <t>性七</t>
  </si>
  <si>
    <t>成彔</t>
  </si>
  <si>
    <t>以大</t>
  </si>
  <si>
    <t>崔學文</t>
  </si>
  <si>
    <t>守</t>
  </si>
  <si>
    <t>李萬春</t>
  </si>
  <si>
    <t>亘</t>
  </si>
  <si>
    <t>富萬</t>
  </si>
  <si>
    <t>具元永</t>
  </si>
  <si>
    <t>守奉</t>
  </si>
  <si>
    <t>日慶</t>
  </si>
  <si>
    <t>斗連</t>
  </si>
  <si>
    <t>金白好</t>
  </si>
  <si>
    <t>良元</t>
  </si>
  <si>
    <t>益彔</t>
  </si>
  <si>
    <t>世煥</t>
  </si>
  <si>
    <t>具忠國</t>
  </si>
  <si>
    <t>元石</t>
  </si>
  <si>
    <t>再昌</t>
  </si>
  <si>
    <t>仲文</t>
  </si>
  <si>
    <t>大發</t>
  </si>
  <si>
    <t>朴萬大</t>
  </si>
  <si>
    <t>仲時</t>
  </si>
  <si>
    <t>化叔</t>
  </si>
  <si>
    <t>斗崇</t>
  </si>
  <si>
    <t>元乞</t>
  </si>
  <si>
    <t>得只</t>
  </si>
  <si>
    <t>達元</t>
  </si>
  <si>
    <t>裵仁述</t>
  </si>
  <si>
    <t>己文</t>
  </si>
  <si>
    <t>守云</t>
  </si>
  <si>
    <t>元乭</t>
  </si>
  <si>
    <t>石道傑</t>
  </si>
  <si>
    <t>千得</t>
  </si>
  <si>
    <t>尙文</t>
  </si>
  <si>
    <t>徐恒鳳</t>
  </si>
  <si>
    <t>圭元</t>
  </si>
  <si>
    <t>李奉尙</t>
  </si>
  <si>
    <t>圭坤</t>
  </si>
  <si>
    <t>連仲</t>
  </si>
  <si>
    <t>金大達</t>
  </si>
  <si>
    <t>萬斤</t>
  </si>
  <si>
    <t>之秀</t>
  </si>
  <si>
    <t>華發</t>
  </si>
  <si>
    <t>李順成</t>
  </si>
  <si>
    <t>俊容</t>
  </si>
  <si>
    <t>允萬</t>
  </si>
  <si>
    <t>時化</t>
  </si>
  <si>
    <t>崔仲大</t>
  </si>
  <si>
    <t>正文</t>
  </si>
  <si>
    <t>再泰</t>
  </si>
  <si>
    <t>文興東</t>
  </si>
  <si>
    <t>南平</t>
  </si>
  <si>
    <t>永彔</t>
  </si>
  <si>
    <t>元孫</t>
  </si>
  <si>
    <t>裵相遠</t>
  </si>
  <si>
    <t>右辰</t>
  </si>
  <si>
    <t>月世</t>
  </si>
  <si>
    <t>金大元</t>
  </si>
  <si>
    <t>吳元碩</t>
  </si>
  <si>
    <t>性宗</t>
  </si>
  <si>
    <t>孫龍</t>
  </si>
  <si>
    <t>李日卜</t>
  </si>
  <si>
    <t>石春</t>
  </si>
  <si>
    <t>世滿</t>
  </si>
  <si>
    <t>允千</t>
  </si>
  <si>
    <t>李光文</t>
  </si>
  <si>
    <t>昌局</t>
  </si>
  <si>
    <t>命叔</t>
  </si>
  <si>
    <t>暹大</t>
  </si>
  <si>
    <t>羅萬乭</t>
  </si>
  <si>
    <t>再發</t>
  </si>
  <si>
    <t>文彩光</t>
  </si>
  <si>
    <t>士龍</t>
  </si>
  <si>
    <t>枝秀</t>
  </si>
  <si>
    <t>爾應</t>
  </si>
  <si>
    <t>性厚</t>
  </si>
  <si>
    <t>世圭</t>
  </si>
  <si>
    <t>金良石</t>
  </si>
  <si>
    <t>允悅</t>
  </si>
  <si>
    <t>尙賢</t>
  </si>
  <si>
    <t>吳順奉</t>
  </si>
  <si>
    <t>啓述</t>
  </si>
  <si>
    <t>碩宗</t>
  </si>
  <si>
    <t>佑應</t>
  </si>
  <si>
    <t>白性甲</t>
  </si>
  <si>
    <t>咸陽</t>
  </si>
  <si>
    <t>在昌</t>
  </si>
  <si>
    <t>進興</t>
  </si>
  <si>
    <t>權大命</t>
  </si>
  <si>
    <t>在後</t>
  </si>
  <si>
    <t>鄭元伊</t>
  </si>
  <si>
    <t>林光老</t>
  </si>
  <si>
    <t>沈</t>
  </si>
  <si>
    <t>士元</t>
  </si>
  <si>
    <t>萬三</t>
  </si>
  <si>
    <t>富址</t>
  </si>
  <si>
    <t>朴辰興</t>
  </si>
  <si>
    <t>元伊</t>
  </si>
  <si>
    <t>富三</t>
  </si>
  <si>
    <t>裵奉石</t>
  </si>
  <si>
    <t>甲龍</t>
  </si>
  <si>
    <t>小龍</t>
  </si>
  <si>
    <t>啓宗</t>
  </si>
  <si>
    <t>德年</t>
  </si>
  <si>
    <t>石文</t>
  </si>
  <si>
    <t>林善興</t>
  </si>
  <si>
    <t>卜連</t>
  </si>
  <si>
    <t>韓聖化</t>
  </si>
  <si>
    <t>河根</t>
  </si>
  <si>
    <t>河聖</t>
  </si>
  <si>
    <t>禮曹郞廳</t>
  </si>
  <si>
    <t>璿源錄參奉</t>
  </si>
  <si>
    <t>龍美</t>
  </si>
  <si>
    <t>先俊</t>
  </si>
  <si>
    <t>世度</t>
  </si>
  <si>
    <t>林鳳瑞</t>
  </si>
  <si>
    <t>舜臣</t>
  </si>
  <si>
    <t>啓憲</t>
  </si>
  <si>
    <t>斗和</t>
  </si>
  <si>
    <t>金琴湖</t>
  </si>
  <si>
    <t>學祖</t>
  </si>
  <si>
    <t>馹達</t>
  </si>
  <si>
    <t>必信</t>
  </si>
  <si>
    <t>林伯三</t>
  </si>
  <si>
    <t>鳳春</t>
  </si>
  <si>
    <t>河大</t>
  </si>
  <si>
    <t>金世康</t>
  </si>
  <si>
    <t>漢世</t>
  </si>
  <si>
    <t>春晩</t>
  </si>
  <si>
    <t>德信</t>
  </si>
  <si>
    <t>金日守</t>
  </si>
  <si>
    <t>成三</t>
  </si>
  <si>
    <t>必儀</t>
  </si>
  <si>
    <t>文孝</t>
  </si>
  <si>
    <t>李斗仁</t>
  </si>
  <si>
    <t>國用</t>
  </si>
  <si>
    <t>金哲孫</t>
  </si>
  <si>
    <t>連伊</t>
  </si>
  <si>
    <t>朴萬点</t>
  </si>
  <si>
    <t>厚世</t>
  </si>
  <si>
    <t>金萬福</t>
  </si>
  <si>
    <t>命度</t>
  </si>
  <si>
    <t>車喆</t>
  </si>
  <si>
    <t>金翊成</t>
  </si>
  <si>
    <t>小必</t>
  </si>
  <si>
    <t>伯興</t>
  </si>
  <si>
    <t>萬采</t>
  </si>
  <si>
    <t>致吉</t>
  </si>
  <si>
    <t>性</t>
  </si>
  <si>
    <t>大猷</t>
  </si>
  <si>
    <t>命玉</t>
  </si>
  <si>
    <t>伯云石</t>
  </si>
  <si>
    <t>善伊</t>
  </si>
  <si>
    <t>淡沙里</t>
  </si>
  <si>
    <t>金鼎三</t>
  </si>
  <si>
    <t>陳海</t>
  </si>
  <si>
    <t>姜之興</t>
  </si>
  <si>
    <t>斗東</t>
  </si>
  <si>
    <t>金漢宗</t>
  </si>
  <si>
    <t>漢晩</t>
  </si>
  <si>
    <t>進玉</t>
  </si>
  <si>
    <t>洛允</t>
  </si>
  <si>
    <t>夏名</t>
  </si>
  <si>
    <t>李茂才</t>
  </si>
  <si>
    <t>正學</t>
  </si>
  <si>
    <t>奉敍</t>
  </si>
  <si>
    <t>金世度</t>
  </si>
  <si>
    <t>甚松</t>
  </si>
  <si>
    <t>成澤</t>
  </si>
  <si>
    <t>仁碩</t>
  </si>
  <si>
    <t>林益春</t>
  </si>
  <si>
    <t>斗光</t>
  </si>
  <si>
    <t>亘卜</t>
  </si>
  <si>
    <t>銀大</t>
  </si>
  <si>
    <t>漢增</t>
  </si>
  <si>
    <t>丁得尙</t>
  </si>
  <si>
    <t>庚</t>
  </si>
  <si>
    <t>金茂孫</t>
  </si>
  <si>
    <t>卜南</t>
  </si>
  <si>
    <t>德大</t>
  </si>
  <si>
    <t>時成</t>
  </si>
  <si>
    <t>鄭東億</t>
  </si>
  <si>
    <t>永億</t>
  </si>
  <si>
    <t>裵性元</t>
  </si>
  <si>
    <t>孟用</t>
  </si>
  <si>
    <t>再龍</t>
  </si>
  <si>
    <t>金文五</t>
  </si>
  <si>
    <t>萬孫</t>
  </si>
  <si>
    <t>仁光</t>
  </si>
  <si>
    <t>致卜</t>
  </si>
  <si>
    <t>己用</t>
  </si>
  <si>
    <t>朴太守</t>
  </si>
  <si>
    <t>應文</t>
  </si>
  <si>
    <t>之權</t>
  </si>
  <si>
    <t>金性元</t>
  </si>
  <si>
    <t>長伯</t>
  </si>
  <si>
    <t>汗宗</t>
  </si>
  <si>
    <t>李武才</t>
  </si>
  <si>
    <t>韓性化</t>
  </si>
  <si>
    <t>學業</t>
  </si>
  <si>
    <t>良首</t>
  </si>
  <si>
    <t>學用</t>
  </si>
  <si>
    <t>日仲</t>
  </si>
  <si>
    <t>林孟元</t>
  </si>
  <si>
    <t>順億</t>
  </si>
  <si>
    <t>羅九龍</t>
  </si>
  <si>
    <t>文吾</t>
  </si>
  <si>
    <t>哲殷</t>
  </si>
  <si>
    <t>朴順奉</t>
  </si>
  <si>
    <t>命九</t>
  </si>
  <si>
    <t>大奉</t>
  </si>
  <si>
    <t>金性化</t>
  </si>
  <si>
    <t>壽仁</t>
  </si>
  <si>
    <t>富仁</t>
  </si>
  <si>
    <t>松祿</t>
  </si>
  <si>
    <t>之賢</t>
  </si>
  <si>
    <t>朴昌大</t>
  </si>
  <si>
    <t>珍原</t>
  </si>
  <si>
    <t>希積</t>
  </si>
  <si>
    <t>益兼</t>
  </si>
  <si>
    <t>自文</t>
  </si>
  <si>
    <t>金太三</t>
  </si>
  <si>
    <t>大七</t>
  </si>
  <si>
    <t>林右辰</t>
  </si>
  <si>
    <t>有一</t>
  </si>
  <si>
    <t>八生</t>
  </si>
  <si>
    <t>李德發</t>
  </si>
  <si>
    <t>己枝</t>
  </si>
  <si>
    <t>裵學仁</t>
  </si>
  <si>
    <t>成辰</t>
  </si>
  <si>
    <t>朴元三</t>
  </si>
  <si>
    <t>正彦</t>
  </si>
  <si>
    <t>䪪乭</t>
  </si>
  <si>
    <t>侮好</t>
  </si>
  <si>
    <t>德彬</t>
  </si>
  <si>
    <t>得元</t>
  </si>
  <si>
    <t>李元能</t>
  </si>
  <si>
    <t>君伊</t>
  </si>
  <si>
    <t>成卜</t>
  </si>
  <si>
    <t>用邑</t>
  </si>
  <si>
    <t>采德</t>
  </si>
  <si>
    <t>彭得</t>
  </si>
  <si>
    <t>尹佑殷</t>
  </si>
  <si>
    <t>命宗</t>
  </si>
  <si>
    <t>月得</t>
  </si>
  <si>
    <t>貴連</t>
  </si>
  <si>
    <t>有太</t>
  </si>
  <si>
    <t>太占</t>
  </si>
  <si>
    <t>全厚是</t>
  </si>
  <si>
    <t>春實</t>
  </si>
  <si>
    <t>月宗</t>
  </si>
  <si>
    <t>林化成</t>
  </si>
  <si>
    <t>益彩</t>
  </si>
  <si>
    <t>林萬興</t>
  </si>
  <si>
    <t>文乭</t>
  </si>
  <si>
    <t>石貴采</t>
  </si>
  <si>
    <t>末萬</t>
  </si>
  <si>
    <t>卜善</t>
  </si>
  <si>
    <t>孫元三</t>
  </si>
  <si>
    <t>宗卜</t>
  </si>
  <si>
    <t>金守哲</t>
  </si>
  <si>
    <t>永善</t>
  </si>
  <si>
    <t>源彩</t>
  </si>
  <si>
    <t>元日</t>
  </si>
  <si>
    <t>九化</t>
  </si>
  <si>
    <t>伯</t>
  </si>
  <si>
    <t>裵仲采</t>
  </si>
  <si>
    <t>九汗</t>
  </si>
  <si>
    <t>九福</t>
  </si>
  <si>
    <t>性完</t>
  </si>
  <si>
    <t>岑太</t>
  </si>
  <si>
    <t>玉用</t>
  </si>
  <si>
    <t>金今奉</t>
  </si>
  <si>
    <t>連益</t>
  </si>
  <si>
    <t>海良</t>
  </si>
  <si>
    <t>葛啓興</t>
  </si>
  <si>
    <t>性郁</t>
  </si>
  <si>
    <t>韓善</t>
  </si>
  <si>
    <t>秋奉</t>
  </si>
  <si>
    <t>卞仁萬</t>
  </si>
  <si>
    <t>龍業</t>
  </si>
  <si>
    <t>萬福</t>
  </si>
  <si>
    <t>李卜信</t>
  </si>
  <si>
    <t>興雲</t>
  </si>
  <si>
    <t>億允</t>
  </si>
  <si>
    <t>永右</t>
  </si>
  <si>
    <t>金卜守</t>
  </si>
  <si>
    <t>允采</t>
  </si>
  <si>
    <t>金東業</t>
  </si>
  <si>
    <t>煥珠</t>
  </si>
  <si>
    <t>佑千</t>
  </si>
  <si>
    <t>汗文</t>
  </si>
  <si>
    <t>朴元南</t>
  </si>
  <si>
    <t>采得</t>
  </si>
  <si>
    <t>性根</t>
  </si>
  <si>
    <t>元老</t>
  </si>
  <si>
    <t>鄭學知</t>
  </si>
  <si>
    <t>彔權</t>
  </si>
  <si>
    <t>小斤權</t>
  </si>
  <si>
    <t>裵性大</t>
  </si>
  <si>
    <t>海守</t>
  </si>
  <si>
    <t>朴性用</t>
  </si>
  <si>
    <t>祐宗</t>
  </si>
  <si>
    <t>遠世</t>
  </si>
  <si>
    <t>各啓</t>
  </si>
  <si>
    <t>右哲</t>
  </si>
  <si>
    <t>先三</t>
  </si>
  <si>
    <t>哲銀</t>
  </si>
  <si>
    <t>養五</t>
  </si>
  <si>
    <t>X老</t>
  </si>
  <si>
    <t>基善</t>
  </si>
  <si>
    <t>金性東</t>
  </si>
  <si>
    <t>林月萬</t>
  </si>
  <si>
    <t>東文</t>
  </si>
  <si>
    <t>正彔</t>
  </si>
  <si>
    <t>䪪岩</t>
  </si>
  <si>
    <t>李啓先</t>
  </si>
  <si>
    <t>丙文</t>
  </si>
  <si>
    <t>億彔</t>
  </si>
  <si>
    <t>銅素</t>
  </si>
  <si>
    <t>海淑</t>
  </si>
  <si>
    <t>崔性彔</t>
  </si>
  <si>
    <t>命秋</t>
  </si>
  <si>
    <t>孫世</t>
  </si>
  <si>
    <t>再千</t>
  </si>
  <si>
    <t>李光洪</t>
  </si>
  <si>
    <t>學述</t>
  </si>
  <si>
    <t>時旭</t>
  </si>
  <si>
    <t>春才</t>
  </si>
  <si>
    <t>裵聖贊</t>
  </si>
  <si>
    <t>支干</t>
  </si>
  <si>
    <t>性珠</t>
  </si>
  <si>
    <t>正老</t>
  </si>
  <si>
    <t>洪碩奎</t>
  </si>
  <si>
    <t>根植</t>
  </si>
  <si>
    <t>文秀</t>
  </si>
  <si>
    <t>金福</t>
  </si>
  <si>
    <t>折衝將軍</t>
  </si>
  <si>
    <t>林允福</t>
  </si>
  <si>
    <t>百萬</t>
  </si>
  <si>
    <t>月萬</t>
  </si>
  <si>
    <t>大占</t>
  </si>
  <si>
    <t>全厚時</t>
  </si>
  <si>
    <t>今用</t>
  </si>
  <si>
    <t>性九</t>
  </si>
  <si>
    <t>分甲</t>
  </si>
  <si>
    <t>金大孫</t>
  </si>
  <si>
    <t>奎洪</t>
  </si>
  <si>
    <t>奎觀</t>
  </si>
  <si>
    <t>金元弘</t>
  </si>
  <si>
    <t>道千</t>
  </si>
  <si>
    <t>東孫</t>
  </si>
  <si>
    <t>性占</t>
  </si>
  <si>
    <t>達</t>
  </si>
  <si>
    <t>具昌完</t>
  </si>
  <si>
    <t>末卜</t>
  </si>
  <si>
    <t>卜賢</t>
  </si>
  <si>
    <t>林貴三</t>
  </si>
  <si>
    <t>之千</t>
  </si>
  <si>
    <t>性彩</t>
  </si>
  <si>
    <t>洪碩珠</t>
  </si>
  <si>
    <t>宗伯</t>
  </si>
  <si>
    <t>元弘</t>
  </si>
  <si>
    <t>才命</t>
  </si>
  <si>
    <t>朴在永</t>
  </si>
  <si>
    <t>善同</t>
  </si>
  <si>
    <t>取占</t>
  </si>
  <si>
    <t>漢文</t>
  </si>
  <si>
    <t>徐順千</t>
  </si>
  <si>
    <t>士義</t>
  </si>
  <si>
    <t>善養</t>
  </si>
  <si>
    <t>金性善</t>
  </si>
  <si>
    <t>辰龍</t>
  </si>
  <si>
    <t>光弼</t>
  </si>
  <si>
    <t>今宗</t>
  </si>
  <si>
    <t>爾彦</t>
  </si>
  <si>
    <t>性千</t>
  </si>
  <si>
    <t>林光乭</t>
  </si>
  <si>
    <t>光乭</t>
  </si>
  <si>
    <t>啓用</t>
  </si>
  <si>
    <t>全千秋</t>
  </si>
  <si>
    <t>順先</t>
  </si>
  <si>
    <t>任春</t>
  </si>
  <si>
    <t>白士千</t>
  </si>
  <si>
    <t>美彦</t>
  </si>
  <si>
    <t>致俊</t>
  </si>
  <si>
    <t>經聲</t>
  </si>
  <si>
    <t>奉珠</t>
  </si>
  <si>
    <t>李萬占</t>
  </si>
  <si>
    <t>李在根</t>
  </si>
  <si>
    <t>甲實</t>
  </si>
  <si>
    <t>化卜</t>
  </si>
  <si>
    <t>德先</t>
  </si>
  <si>
    <t>梁正仁</t>
  </si>
  <si>
    <t>正用</t>
  </si>
  <si>
    <t>福希</t>
  </si>
  <si>
    <t>金應太</t>
  </si>
  <si>
    <t>金德才</t>
  </si>
  <si>
    <t>日凡</t>
  </si>
  <si>
    <t>多枝</t>
  </si>
  <si>
    <t>東周</t>
  </si>
  <si>
    <t>西宅</t>
  </si>
  <si>
    <t>南天</t>
  </si>
  <si>
    <t>金海用</t>
  </si>
  <si>
    <t>林學松</t>
  </si>
  <si>
    <t>東進</t>
  </si>
  <si>
    <t>國敏</t>
  </si>
  <si>
    <t>春度</t>
  </si>
  <si>
    <t>趙光愛</t>
  </si>
  <si>
    <t>東守</t>
  </si>
  <si>
    <t>善俊</t>
  </si>
  <si>
    <t>曺克老</t>
  </si>
  <si>
    <t>相度</t>
  </si>
  <si>
    <t>明宣</t>
  </si>
  <si>
    <t>奉國</t>
  </si>
  <si>
    <t>自己</t>
  </si>
  <si>
    <t>金舜三</t>
  </si>
  <si>
    <t>鍾厚</t>
  </si>
  <si>
    <t>在濱</t>
  </si>
  <si>
    <t>德載</t>
  </si>
  <si>
    <t>金應弼</t>
  </si>
  <si>
    <t>奎</t>
  </si>
  <si>
    <t>茂叔</t>
  </si>
  <si>
    <t>春宅</t>
  </si>
  <si>
    <t>致佑</t>
  </si>
  <si>
    <t>徐右大</t>
  </si>
  <si>
    <t>武實</t>
  </si>
  <si>
    <t>有實</t>
  </si>
  <si>
    <t>學松</t>
  </si>
  <si>
    <t>成宅</t>
  </si>
  <si>
    <t>廷國</t>
  </si>
  <si>
    <t>曺伯順</t>
  </si>
  <si>
    <t>汗柱</t>
  </si>
  <si>
    <t>舜源</t>
  </si>
  <si>
    <t>鄭業伊</t>
  </si>
  <si>
    <t>具武致</t>
  </si>
  <si>
    <t>武致</t>
  </si>
  <si>
    <t>益老</t>
  </si>
  <si>
    <t>治甲</t>
  </si>
  <si>
    <t>成海守</t>
  </si>
  <si>
    <t>化正</t>
  </si>
  <si>
    <t>時元</t>
  </si>
  <si>
    <t>佑漢</t>
  </si>
  <si>
    <t>岳守</t>
  </si>
  <si>
    <t>朴啓得</t>
  </si>
  <si>
    <t>致馹</t>
  </si>
  <si>
    <t>大鳳</t>
  </si>
  <si>
    <t>聖贊</t>
  </si>
  <si>
    <t>聖春</t>
  </si>
  <si>
    <t>有賢</t>
  </si>
  <si>
    <t>麗昌</t>
  </si>
  <si>
    <t>李命得</t>
  </si>
  <si>
    <t>俊慶</t>
  </si>
  <si>
    <t>松夾</t>
  </si>
  <si>
    <t>伯孫</t>
  </si>
  <si>
    <t>裵化正</t>
  </si>
  <si>
    <t>興同</t>
  </si>
  <si>
    <t>時用</t>
  </si>
  <si>
    <t>徐世甲</t>
  </si>
  <si>
    <t>且乭</t>
  </si>
  <si>
    <t>聖列</t>
  </si>
  <si>
    <t>尙先</t>
  </si>
  <si>
    <t>尹致彦</t>
  </si>
  <si>
    <t>允碧</t>
  </si>
  <si>
    <t>朱邑</t>
  </si>
  <si>
    <t>吳德連</t>
  </si>
  <si>
    <t>吳州</t>
  </si>
  <si>
    <t>時乭</t>
  </si>
  <si>
    <t>林日文</t>
  </si>
  <si>
    <t>順命</t>
  </si>
  <si>
    <t>李卜春</t>
  </si>
  <si>
    <t>宗元</t>
  </si>
  <si>
    <t>兌碩</t>
  </si>
  <si>
    <t>作之</t>
  </si>
  <si>
    <t>金海光</t>
  </si>
  <si>
    <t>崇政</t>
  </si>
  <si>
    <t>萬集</t>
  </si>
  <si>
    <t>金時應</t>
  </si>
  <si>
    <t>侄子</t>
  </si>
  <si>
    <t>順兼</t>
  </si>
  <si>
    <t>善守</t>
  </si>
  <si>
    <t>元才</t>
  </si>
  <si>
    <t>乞發</t>
  </si>
  <si>
    <t>林今春</t>
  </si>
  <si>
    <t>蔚珍</t>
  </si>
  <si>
    <t>述成</t>
  </si>
  <si>
    <t>有七</t>
  </si>
  <si>
    <t>東旭</t>
  </si>
  <si>
    <t>金順太</t>
  </si>
  <si>
    <t>良漢</t>
  </si>
  <si>
    <t>仁必</t>
  </si>
  <si>
    <t>李永右</t>
  </si>
  <si>
    <t>正七</t>
  </si>
  <si>
    <t>性彔</t>
  </si>
  <si>
    <t>於彩</t>
  </si>
  <si>
    <t>張達權</t>
  </si>
  <si>
    <t>介南</t>
  </si>
  <si>
    <t>用世</t>
  </si>
  <si>
    <t>車漢瑞</t>
  </si>
  <si>
    <t>辰成</t>
  </si>
  <si>
    <t>林連岩</t>
  </si>
  <si>
    <t>昌卜</t>
  </si>
  <si>
    <t>哲</t>
  </si>
  <si>
    <t>吳連三</t>
  </si>
  <si>
    <t>得信</t>
  </si>
  <si>
    <t>俊世</t>
  </si>
  <si>
    <t>從孫</t>
  </si>
  <si>
    <t>俊厚</t>
  </si>
  <si>
    <t>金彭得</t>
  </si>
  <si>
    <t>信學</t>
  </si>
  <si>
    <t>一宗</t>
  </si>
  <si>
    <t>二宗</t>
  </si>
  <si>
    <t>益松</t>
  </si>
  <si>
    <t>聖宅</t>
  </si>
  <si>
    <t>達億</t>
  </si>
  <si>
    <t>孫哲</t>
  </si>
  <si>
    <t>文啓得</t>
  </si>
  <si>
    <t>哲奉</t>
  </si>
  <si>
    <t>九伯</t>
  </si>
  <si>
    <t>千里</t>
  </si>
  <si>
    <t>崔厚</t>
  </si>
  <si>
    <t>國</t>
  </si>
  <si>
    <t>國萬</t>
  </si>
  <si>
    <t>守連</t>
  </si>
  <si>
    <t>允命</t>
  </si>
  <si>
    <t>金卜信</t>
  </si>
  <si>
    <t>聖昌</t>
  </si>
  <si>
    <t>自憲</t>
  </si>
  <si>
    <t>金仲成</t>
  </si>
  <si>
    <t>金秋弘</t>
  </si>
  <si>
    <t>貴雲</t>
  </si>
  <si>
    <t>致逸</t>
  </si>
  <si>
    <t>時完</t>
  </si>
  <si>
    <t>裵達聖</t>
  </si>
  <si>
    <t>城山</t>
  </si>
  <si>
    <t>尙相</t>
  </si>
  <si>
    <t>文世業</t>
  </si>
  <si>
    <t>有俠</t>
  </si>
  <si>
    <t>末俠</t>
  </si>
  <si>
    <t>秋弘</t>
  </si>
  <si>
    <t>根乭</t>
  </si>
  <si>
    <t>月鳴</t>
  </si>
  <si>
    <t>汗尙</t>
  </si>
  <si>
    <t>裵玉龍</t>
  </si>
  <si>
    <t>順必</t>
  </si>
  <si>
    <t>有先</t>
  </si>
  <si>
    <t>李啓同</t>
  </si>
  <si>
    <t>尹思彦</t>
  </si>
  <si>
    <t>俊栢</t>
  </si>
  <si>
    <t>己俊</t>
  </si>
  <si>
    <t>姓文</t>
  </si>
  <si>
    <t>爾乭</t>
  </si>
  <si>
    <t>林先甲</t>
  </si>
  <si>
    <t>辰聲</t>
  </si>
  <si>
    <t>金海鳳</t>
  </si>
  <si>
    <t>文國</t>
  </si>
  <si>
    <t>孔彦</t>
  </si>
  <si>
    <t>斗雲</t>
  </si>
  <si>
    <t>金洛水</t>
  </si>
  <si>
    <t>枝老</t>
  </si>
  <si>
    <t>禹成</t>
  </si>
  <si>
    <t>金盆守</t>
  </si>
  <si>
    <t>在宗</t>
  </si>
  <si>
    <t>在善</t>
  </si>
  <si>
    <t>林良海</t>
  </si>
  <si>
    <t>致孫</t>
  </si>
  <si>
    <t>海必</t>
  </si>
  <si>
    <t>取大</t>
  </si>
  <si>
    <t>太傑</t>
  </si>
  <si>
    <t>李行</t>
  </si>
  <si>
    <t>應順</t>
  </si>
  <si>
    <t>命龍</t>
  </si>
  <si>
    <t>李朔不</t>
  </si>
  <si>
    <t>應俊</t>
  </si>
  <si>
    <t>應汗</t>
  </si>
  <si>
    <t>良海</t>
  </si>
  <si>
    <t>興加美</t>
  </si>
  <si>
    <t>郭正文</t>
  </si>
  <si>
    <t>驪州</t>
  </si>
  <si>
    <t>弘大</t>
  </si>
  <si>
    <t>見乃</t>
  </si>
  <si>
    <t>太連</t>
  </si>
  <si>
    <t>金萬石</t>
  </si>
  <si>
    <t>得悅</t>
  </si>
  <si>
    <t>相學</t>
  </si>
  <si>
    <t>瑨術</t>
  </si>
  <si>
    <t>金璞幨</t>
  </si>
  <si>
    <t>漢龜</t>
  </si>
  <si>
    <t>斗廣</t>
  </si>
  <si>
    <t>尹命柱</t>
  </si>
  <si>
    <t>珠善</t>
  </si>
  <si>
    <t>千旭</t>
  </si>
  <si>
    <t>張富金</t>
  </si>
  <si>
    <t>汝太</t>
  </si>
  <si>
    <t>安之</t>
  </si>
  <si>
    <t>林海奉</t>
  </si>
  <si>
    <t>基淳</t>
  </si>
  <si>
    <t>林化大</t>
  </si>
  <si>
    <t>成安</t>
  </si>
  <si>
    <t>朴厚世</t>
  </si>
  <si>
    <t>相振</t>
  </si>
  <si>
    <t>元國</t>
  </si>
  <si>
    <t>世命</t>
  </si>
  <si>
    <t>李東孫</t>
  </si>
  <si>
    <t>化大</t>
  </si>
  <si>
    <t>文悅</t>
  </si>
  <si>
    <t>取彦</t>
  </si>
  <si>
    <t>權貴石</t>
  </si>
  <si>
    <t>化宅</t>
  </si>
  <si>
    <t>化根</t>
  </si>
  <si>
    <t>相叔</t>
  </si>
  <si>
    <t>鳳三</t>
  </si>
  <si>
    <t>岩</t>
  </si>
  <si>
    <t>允秋</t>
  </si>
  <si>
    <t>丁己用</t>
  </si>
  <si>
    <t>百同</t>
  </si>
  <si>
    <t>達世</t>
  </si>
  <si>
    <t>三伊</t>
  </si>
  <si>
    <t>朴萬春</t>
  </si>
  <si>
    <t>先宗</t>
  </si>
  <si>
    <t>通政資憲</t>
  </si>
  <si>
    <t>日貴</t>
  </si>
  <si>
    <t>田得性</t>
  </si>
  <si>
    <t>興順</t>
  </si>
  <si>
    <t>金式只</t>
  </si>
  <si>
    <t>浩成</t>
  </si>
  <si>
    <t>源植</t>
  </si>
  <si>
    <t>德遜</t>
  </si>
  <si>
    <t>昊文</t>
  </si>
  <si>
    <t>李順泰</t>
  </si>
  <si>
    <t>永淳</t>
  </si>
  <si>
    <t>己贊</t>
  </si>
  <si>
    <t>式伊</t>
  </si>
  <si>
    <t>小原</t>
  </si>
  <si>
    <t>必長</t>
  </si>
  <si>
    <t>有根</t>
  </si>
  <si>
    <t>致彦</t>
  </si>
  <si>
    <t>李取大</t>
  </si>
  <si>
    <t>權伊</t>
  </si>
  <si>
    <t>煥伊</t>
  </si>
  <si>
    <t>善國</t>
  </si>
  <si>
    <t>徐順哲</t>
  </si>
  <si>
    <t>洛希</t>
  </si>
  <si>
    <t>申光漢</t>
  </si>
  <si>
    <t>根伊</t>
  </si>
  <si>
    <t>日吾</t>
  </si>
  <si>
    <t>佑成</t>
  </si>
  <si>
    <t>時彩</t>
  </si>
  <si>
    <t>俠</t>
  </si>
  <si>
    <t>徐斗永</t>
  </si>
  <si>
    <t>大傑</t>
  </si>
  <si>
    <t>處元</t>
  </si>
  <si>
    <t>李時光</t>
  </si>
  <si>
    <t>祉泓</t>
  </si>
  <si>
    <t>林月文</t>
  </si>
  <si>
    <t>秋彦</t>
  </si>
  <si>
    <t>自命</t>
  </si>
  <si>
    <t>漢相</t>
  </si>
  <si>
    <t>順卜</t>
  </si>
  <si>
    <t>彔信</t>
  </si>
  <si>
    <t>淑</t>
  </si>
  <si>
    <t>白德發</t>
  </si>
  <si>
    <t>聲鍾</t>
  </si>
  <si>
    <t>爾寬</t>
  </si>
  <si>
    <t>金洛喜</t>
  </si>
  <si>
    <t>具海卜</t>
  </si>
  <si>
    <t>月文</t>
  </si>
  <si>
    <t>萬權</t>
  </si>
  <si>
    <t>德坤</t>
  </si>
  <si>
    <t>成俊</t>
  </si>
  <si>
    <t>先得</t>
  </si>
  <si>
    <t>姜正甲</t>
  </si>
  <si>
    <t>啓華</t>
  </si>
  <si>
    <t>聖敏</t>
  </si>
  <si>
    <t>崔成都</t>
  </si>
  <si>
    <t>成郁</t>
  </si>
  <si>
    <t>汝重</t>
  </si>
  <si>
    <t>漢太</t>
  </si>
  <si>
    <t>金致日</t>
  </si>
  <si>
    <t>李忠實</t>
  </si>
  <si>
    <t>永學</t>
  </si>
  <si>
    <t>裵尙元</t>
  </si>
  <si>
    <t>卜得</t>
  </si>
  <si>
    <t>永壽</t>
  </si>
  <si>
    <t>末甲</t>
  </si>
  <si>
    <t>姜云大</t>
  </si>
  <si>
    <t>忠實</t>
  </si>
  <si>
    <t>武右</t>
  </si>
  <si>
    <t>資憲</t>
  </si>
  <si>
    <t>林致乭</t>
  </si>
  <si>
    <t>豊基</t>
  </si>
  <si>
    <t>仁局</t>
  </si>
  <si>
    <t>郭再一</t>
  </si>
  <si>
    <t>成學</t>
  </si>
  <si>
    <t>之業</t>
  </si>
  <si>
    <t>金夏禹</t>
  </si>
  <si>
    <t>敏達</t>
  </si>
  <si>
    <t>今哲</t>
  </si>
  <si>
    <t>李元甲</t>
  </si>
  <si>
    <t>云業</t>
  </si>
  <si>
    <t>信世</t>
  </si>
  <si>
    <t>在興</t>
  </si>
  <si>
    <t>全茂材</t>
  </si>
  <si>
    <t>九元</t>
  </si>
  <si>
    <t>相俊</t>
  </si>
  <si>
    <t>必勇</t>
  </si>
  <si>
    <t>具元國</t>
  </si>
  <si>
    <t>潛俊</t>
  </si>
  <si>
    <t>永元</t>
  </si>
  <si>
    <t>希傑</t>
  </si>
  <si>
    <t>張汗卜</t>
  </si>
  <si>
    <t>朴時伯</t>
  </si>
  <si>
    <t>月奉</t>
  </si>
  <si>
    <t>得權</t>
  </si>
  <si>
    <t>守望</t>
  </si>
  <si>
    <t>鄭傑益</t>
  </si>
  <si>
    <t>介福</t>
  </si>
  <si>
    <t>瑞珠</t>
  </si>
  <si>
    <t>李日萬</t>
  </si>
  <si>
    <t>永春</t>
  </si>
  <si>
    <t>永伯</t>
  </si>
  <si>
    <t>同所</t>
  </si>
  <si>
    <t>三守</t>
  </si>
  <si>
    <t>葛正旭</t>
  </si>
  <si>
    <t>時伯</t>
  </si>
  <si>
    <t>葛秋仲</t>
  </si>
  <si>
    <t>有守</t>
  </si>
  <si>
    <t>林光文</t>
  </si>
  <si>
    <t>光文</t>
  </si>
  <si>
    <t>良玉</t>
  </si>
  <si>
    <t>朴充國</t>
  </si>
  <si>
    <t>成權</t>
  </si>
  <si>
    <t>圭宇</t>
  </si>
  <si>
    <t>林守業</t>
  </si>
  <si>
    <t>裵得彔</t>
  </si>
  <si>
    <t>取成</t>
  </si>
  <si>
    <t>金永才</t>
  </si>
  <si>
    <t>必伊</t>
  </si>
  <si>
    <t>必安</t>
  </si>
  <si>
    <t>春澤</t>
  </si>
  <si>
    <t>卜信</t>
  </si>
  <si>
    <t>林必成</t>
  </si>
  <si>
    <t>元明</t>
  </si>
  <si>
    <t>致玉</t>
  </si>
  <si>
    <t>朴致永</t>
  </si>
  <si>
    <t>大洪</t>
  </si>
  <si>
    <t>武應乭</t>
  </si>
  <si>
    <t>致世</t>
  </si>
  <si>
    <t>夫春</t>
  </si>
  <si>
    <t>宋之順</t>
  </si>
  <si>
    <t>之永</t>
  </si>
  <si>
    <t>千發</t>
  </si>
  <si>
    <t>安海大</t>
  </si>
  <si>
    <t>長坤</t>
  </si>
  <si>
    <t>才孫</t>
  </si>
  <si>
    <t>順太</t>
  </si>
  <si>
    <t>枝發</t>
  </si>
  <si>
    <t>李同哲</t>
  </si>
  <si>
    <t>學奉</t>
  </si>
  <si>
    <t>守德</t>
  </si>
  <si>
    <t>金江上</t>
  </si>
  <si>
    <t>國哲</t>
  </si>
  <si>
    <t>軍牢保</t>
  </si>
  <si>
    <t>右光</t>
  </si>
  <si>
    <t>命才</t>
  </si>
  <si>
    <t>具元孫</t>
  </si>
  <si>
    <t>才云</t>
  </si>
  <si>
    <t>守采</t>
  </si>
  <si>
    <t>李珍太</t>
  </si>
  <si>
    <t>必龍</t>
  </si>
  <si>
    <t>鄭性采</t>
  </si>
  <si>
    <t>春翊</t>
  </si>
  <si>
    <t>申萬三</t>
  </si>
  <si>
    <t>七元</t>
  </si>
  <si>
    <t>爾孫</t>
  </si>
  <si>
    <t>德岩</t>
  </si>
  <si>
    <t>再興</t>
  </si>
  <si>
    <t>崔千萬</t>
  </si>
  <si>
    <t>崔卜守</t>
  </si>
  <si>
    <t>末尙</t>
  </si>
  <si>
    <t>西得</t>
  </si>
  <si>
    <t>具安平</t>
  </si>
  <si>
    <t>大東</t>
  </si>
  <si>
    <t>成旭</t>
  </si>
  <si>
    <t>海珠</t>
  </si>
  <si>
    <t>陳良山</t>
  </si>
  <si>
    <t>化實</t>
  </si>
  <si>
    <t>林學九</t>
  </si>
  <si>
    <t>黃石</t>
  </si>
  <si>
    <t>卜暹</t>
  </si>
  <si>
    <t>得彬</t>
  </si>
  <si>
    <t>朴允成</t>
  </si>
  <si>
    <t>大性</t>
  </si>
  <si>
    <t>春昔</t>
  </si>
  <si>
    <t>劉仲魯</t>
  </si>
  <si>
    <t>時奉</t>
  </si>
  <si>
    <t>尹啓仁</t>
  </si>
  <si>
    <t>億千</t>
  </si>
  <si>
    <t>時千</t>
  </si>
  <si>
    <t>金萬伊</t>
  </si>
  <si>
    <t>高</t>
  </si>
  <si>
    <t>萬奉</t>
  </si>
  <si>
    <t>永仲</t>
  </si>
  <si>
    <t>張世俊</t>
  </si>
  <si>
    <t>鳳集</t>
  </si>
  <si>
    <t>傑芳</t>
  </si>
  <si>
    <t>高有化</t>
  </si>
  <si>
    <t>金元申</t>
  </si>
  <si>
    <t>士哲</t>
  </si>
  <si>
    <t>才哲</t>
  </si>
  <si>
    <t>更三</t>
  </si>
  <si>
    <t>今南</t>
  </si>
  <si>
    <t>鄭必彦</t>
  </si>
  <si>
    <t>圭伯</t>
  </si>
  <si>
    <t>崔厚貴</t>
  </si>
  <si>
    <t>金興哲</t>
  </si>
  <si>
    <t>昌根</t>
  </si>
  <si>
    <t>云千</t>
  </si>
  <si>
    <t>鳳起</t>
  </si>
  <si>
    <t>韓右千</t>
  </si>
  <si>
    <t>守得</t>
  </si>
  <si>
    <t>富興</t>
  </si>
  <si>
    <t>更尙</t>
  </si>
  <si>
    <t>李時達</t>
  </si>
  <si>
    <t>漢哲</t>
  </si>
  <si>
    <t>太義</t>
  </si>
  <si>
    <t>金日卜</t>
  </si>
  <si>
    <t>千卜</t>
  </si>
  <si>
    <t>東彬</t>
  </si>
  <si>
    <t>右秋</t>
  </si>
  <si>
    <t>朴物文</t>
  </si>
  <si>
    <t>尙伊</t>
  </si>
  <si>
    <t>東得</t>
  </si>
  <si>
    <t>光贊</t>
  </si>
  <si>
    <t>白沫三</t>
  </si>
  <si>
    <t>安平</t>
  </si>
  <si>
    <t>根伯</t>
  </si>
  <si>
    <t>伯云</t>
  </si>
  <si>
    <t>大鍾</t>
  </si>
  <si>
    <t>正基</t>
  </si>
  <si>
    <t>取点</t>
  </si>
  <si>
    <t>李石順</t>
  </si>
  <si>
    <t>連彦</t>
  </si>
  <si>
    <t>得林</t>
  </si>
  <si>
    <t>宗達</t>
  </si>
  <si>
    <t>益迪</t>
  </si>
  <si>
    <t>朴春斗</t>
  </si>
  <si>
    <t>億達</t>
  </si>
  <si>
    <t>八德</t>
  </si>
  <si>
    <t>朴富益</t>
  </si>
  <si>
    <t>應萬</t>
  </si>
  <si>
    <t>金哲言</t>
  </si>
  <si>
    <t>佑性</t>
  </si>
  <si>
    <t>時來</t>
  </si>
  <si>
    <t>徐斗崇</t>
  </si>
  <si>
    <t>先辰</t>
  </si>
  <si>
    <t>鳳鳴</t>
  </si>
  <si>
    <t>朴善必</t>
  </si>
  <si>
    <t>仲哲</t>
  </si>
  <si>
    <t>石九</t>
  </si>
  <si>
    <t>爾正</t>
  </si>
  <si>
    <t>裵大辰</t>
  </si>
  <si>
    <t>俊日</t>
  </si>
  <si>
    <t>進善</t>
  </si>
  <si>
    <t>鄭相英</t>
  </si>
  <si>
    <t>應春</t>
  </si>
  <si>
    <t>正起</t>
  </si>
  <si>
    <t>進成</t>
  </si>
  <si>
    <t>李化發</t>
  </si>
  <si>
    <t>光七</t>
  </si>
  <si>
    <t>朴守三</t>
  </si>
  <si>
    <t>時暎</t>
  </si>
  <si>
    <t>相達</t>
  </si>
  <si>
    <t>必善</t>
  </si>
  <si>
    <t>鄭世國</t>
  </si>
  <si>
    <t>童蒙</t>
  </si>
  <si>
    <t>尙進</t>
  </si>
  <si>
    <t>岑善</t>
  </si>
  <si>
    <t>韓士性</t>
  </si>
  <si>
    <t>林伯允</t>
  </si>
  <si>
    <t>御保軍</t>
  </si>
  <si>
    <t>昌斤</t>
  </si>
  <si>
    <t>云贊</t>
  </si>
  <si>
    <t>奉己</t>
  </si>
  <si>
    <t>鄭芿善</t>
  </si>
  <si>
    <t>宗業</t>
  </si>
  <si>
    <t>福世</t>
  </si>
  <si>
    <t>鳳珠</t>
  </si>
  <si>
    <t>良守</t>
  </si>
  <si>
    <t>萬番</t>
  </si>
  <si>
    <t>林永春</t>
  </si>
  <si>
    <t>有日</t>
  </si>
  <si>
    <t>月仲</t>
  </si>
  <si>
    <t>鳳彩</t>
  </si>
  <si>
    <t>朴春三</t>
  </si>
  <si>
    <t>玄</t>
  </si>
  <si>
    <t>雨龍</t>
  </si>
  <si>
    <t>弘昊</t>
  </si>
  <si>
    <t>進叔</t>
  </si>
  <si>
    <t>姜興同</t>
  </si>
  <si>
    <t>伯允</t>
  </si>
  <si>
    <t>春日</t>
  </si>
  <si>
    <t>朴萬世</t>
  </si>
  <si>
    <t>羅止</t>
  </si>
  <si>
    <t>永九</t>
  </si>
  <si>
    <t>趙得善</t>
  </si>
  <si>
    <t>婿</t>
  </si>
  <si>
    <t>西奉</t>
  </si>
  <si>
    <t>夏秋</t>
  </si>
  <si>
    <t>朴九宗</t>
  </si>
  <si>
    <t>述老</t>
  </si>
  <si>
    <t>儉同</t>
  </si>
  <si>
    <t>白石</t>
  </si>
  <si>
    <t>具貴伊</t>
  </si>
  <si>
    <t>東原</t>
  </si>
  <si>
    <t>葛千石</t>
  </si>
  <si>
    <t>聖用</t>
  </si>
  <si>
    <t>重令</t>
  </si>
  <si>
    <t>正煥</t>
  </si>
  <si>
    <t>光伯</t>
  </si>
  <si>
    <t>李武重</t>
  </si>
  <si>
    <t>頃奉</t>
  </si>
  <si>
    <t>田得成</t>
  </si>
  <si>
    <t>世正</t>
  </si>
  <si>
    <t>龍</t>
  </si>
  <si>
    <t>吳殷得</t>
  </si>
  <si>
    <t>光圭</t>
  </si>
  <si>
    <t>尹化卜</t>
  </si>
  <si>
    <t>錫封</t>
  </si>
  <si>
    <t>在郁</t>
  </si>
  <si>
    <t>思學</t>
  </si>
  <si>
    <t>閔禹祥</t>
  </si>
  <si>
    <t>自斤宗</t>
  </si>
  <si>
    <t>千石</t>
  </si>
  <si>
    <t>右行</t>
  </si>
  <si>
    <t>盧德太</t>
  </si>
  <si>
    <t>光州</t>
  </si>
  <si>
    <t>貴南</t>
  </si>
  <si>
    <t>應三</t>
  </si>
  <si>
    <t>昌益</t>
  </si>
  <si>
    <t>李相格</t>
  </si>
  <si>
    <t>興彦</t>
  </si>
  <si>
    <t>天九</t>
  </si>
  <si>
    <t>金光甫</t>
  </si>
  <si>
    <t>道先</t>
  </si>
  <si>
    <t>安必宗</t>
  </si>
  <si>
    <t>基源</t>
  </si>
  <si>
    <t>德世</t>
  </si>
  <si>
    <t>黃察彔</t>
  </si>
  <si>
    <t>渭濱</t>
  </si>
  <si>
    <t>有采</t>
  </si>
  <si>
    <t>希雩</t>
  </si>
  <si>
    <t>張仁周</t>
  </si>
  <si>
    <t>西心</t>
  </si>
  <si>
    <t>馹孫</t>
  </si>
  <si>
    <t>永甫</t>
  </si>
  <si>
    <t>全翊守</t>
  </si>
  <si>
    <t>汝右</t>
  </si>
  <si>
    <t>芿同</t>
  </si>
  <si>
    <t>凡國</t>
  </si>
  <si>
    <t>光白</t>
  </si>
  <si>
    <t>金集大</t>
  </si>
  <si>
    <t>淡同</t>
  </si>
  <si>
    <t>以乞</t>
  </si>
  <si>
    <t>文付本</t>
  </si>
  <si>
    <t>龍用</t>
  </si>
  <si>
    <t>鳳潤</t>
  </si>
  <si>
    <t>成良</t>
  </si>
  <si>
    <t>再鳴</t>
  </si>
  <si>
    <t>鄭卜守</t>
  </si>
  <si>
    <t>元仲</t>
  </si>
  <si>
    <t>益孫</t>
  </si>
  <si>
    <t>李文守</t>
  </si>
  <si>
    <t>丁八</t>
  </si>
  <si>
    <t>順心</t>
  </si>
  <si>
    <t>束伍軍</t>
  </si>
  <si>
    <t>富周</t>
  </si>
  <si>
    <t>凡同</t>
  </si>
  <si>
    <t>吳連世</t>
  </si>
  <si>
    <t>朱興</t>
  </si>
  <si>
    <t>必先</t>
  </si>
  <si>
    <t>化元</t>
  </si>
  <si>
    <t>金興之</t>
  </si>
  <si>
    <t>大千</t>
  </si>
  <si>
    <t>希伯</t>
  </si>
  <si>
    <t>周汗</t>
  </si>
  <si>
    <t>金處身</t>
  </si>
  <si>
    <t>時應</t>
  </si>
  <si>
    <t>太白</t>
  </si>
  <si>
    <t>鄭仁</t>
  </si>
  <si>
    <t>彔成</t>
  </si>
  <si>
    <t>李仁白</t>
  </si>
  <si>
    <t>仁朱</t>
  </si>
  <si>
    <t>秦元</t>
  </si>
  <si>
    <t>汝伯</t>
  </si>
  <si>
    <t>金仁太</t>
  </si>
  <si>
    <t>설화리</t>
  </si>
  <si>
    <t>명곡리</t>
  </si>
  <si>
    <t>성산리</t>
  </si>
  <si>
    <t>현기리</t>
  </si>
  <si>
    <t>현내리</t>
  </si>
  <si>
    <t>신기리</t>
  </si>
  <si>
    <t>리명</t>
  </si>
  <si>
    <t>안필종</t>
  </si>
  <si>
    <t>갈천석</t>
  </si>
  <si>
    <t>박삭불</t>
  </si>
  <si>
    <t>박시백</t>
  </si>
  <si>
    <t>구무치</t>
  </si>
  <si>
    <t>오원석</t>
  </si>
  <si>
    <t>배인술</t>
  </si>
  <si>
    <t>조금록</t>
  </si>
  <si>
    <t>배윤식</t>
  </si>
  <si>
    <t>백규복</t>
  </si>
  <si>
    <t>박윤채</t>
  </si>
  <si>
    <t>신정욱</t>
  </si>
  <si>
    <t>구복동</t>
  </si>
  <si>
    <t>엄종이</t>
  </si>
  <si>
    <t>서명랑</t>
  </si>
  <si>
    <t>박순업</t>
  </si>
  <si>
    <t>박용문</t>
  </si>
  <si>
    <t>최돌몽</t>
  </si>
  <si>
    <t>박종세</t>
  </si>
  <si>
    <t>조석록</t>
  </si>
  <si>
    <t>서인대</t>
  </si>
  <si>
    <t>배성손</t>
  </si>
  <si>
    <t>박철록</t>
  </si>
  <si>
    <t>전계철</t>
  </si>
  <si>
    <t>박취일</t>
  </si>
  <si>
    <t>박군이</t>
  </si>
  <si>
    <t>전배운</t>
  </si>
  <si>
    <t>서대헌</t>
  </si>
  <si>
    <t>갈달종</t>
  </si>
  <si>
    <t>갈인이</t>
  </si>
  <si>
    <t>조인종</t>
  </si>
  <si>
    <t>손호종</t>
  </si>
  <si>
    <t>오선이</t>
  </si>
  <si>
    <t>윤일언</t>
  </si>
  <si>
    <t>정일종</t>
  </si>
  <si>
    <t>손수복</t>
  </si>
  <si>
    <t>송원득</t>
  </si>
  <si>
    <t>서천락</t>
  </si>
  <si>
    <t>노정옥</t>
  </si>
  <si>
    <t>노삭매</t>
  </si>
  <si>
    <t>갈삭불</t>
  </si>
  <si>
    <t>전행규</t>
  </si>
  <si>
    <t>박운록</t>
  </si>
  <si>
    <t>최득련</t>
  </si>
  <si>
    <t>장덕근</t>
  </si>
  <si>
    <t>박개시</t>
  </si>
  <si>
    <t>갈원종</t>
  </si>
  <si>
    <t>박갑이</t>
  </si>
  <si>
    <t>송철권</t>
  </si>
  <si>
    <t>구시득</t>
  </si>
  <si>
    <t>배사록</t>
  </si>
  <si>
    <t>통수</t>
  </si>
  <si>
    <t>신호</t>
  </si>
  <si>
    <t>손모길고처</t>
  </si>
  <si>
    <t>대호</t>
  </si>
  <si>
    <t>녀</t>
  </si>
  <si>
    <t>자</t>
  </si>
  <si>
    <t>부</t>
  </si>
  <si>
    <t>모</t>
  </si>
  <si>
    <t>수</t>
  </si>
  <si>
    <t>제</t>
  </si>
  <si>
    <t>서</t>
  </si>
  <si>
    <t>질부</t>
  </si>
  <si>
    <t>질자</t>
  </si>
  <si>
    <t>조모</t>
  </si>
  <si>
    <t>손</t>
  </si>
  <si>
    <t>종손</t>
  </si>
  <si>
    <t>제수</t>
  </si>
  <si>
    <t>역리</t>
  </si>
  <si>
    <t>시모</t>
  </si>
  <si>
    <t>질</t>
  </si>
  <si>
    <t>질녀</t>
  </si>
  <si>
    <t>매</t>
  </si>
  <si>
    <t>형</t>
  </si>
  <si>
    <t>형수</t>
  </si>
  <si>
    <t>과수</t>
  </si>
  <si>
    <t>호내위상</t>
  </si>
  <si>
    <t>한량</t>
  </si>
  <si>
    <t>속오군</t>
  </si>
  <si>
    <t>비</t>
  </si>
  <si>
    <t>유학</t>
  </si>
  <si>
    <t>속오</t>
  </si>
  <si>
    <t>절충장군</t>
  </si>
  <si>
    <t>수포</t>
  </si>
  <si>
    <t>기보병</t>
  </si>
  <si>
    <t>기패관</t>
  </si>
  <si>
    <t>어보군</t>
  </si>
  <si>
    <t>수군</t>
  </si>
  <si>
    <t>동몽</t>
  </si>
  <si>
    <t>어보</t>
  </si>
  <si>
    <t>군뢰보</t>
  </si>
  <si>
    <t>어군</t>
  </si>
  <si>
    <t>노</t>
  </si>
  <si>
    <t>가산막군</t>
  </si>
  <si>
    <t>순마군</t>
  </si>
  <si>
    <t>향리</t>
  </si>
  <si>
    <t>공생</t>
  </si>
  <si>
    <t>대솔군관</t>
  </si>
  <si>
    <t>순아병</t>
  </si>
  <si>
    <t>현호장</t>
  </si>
  <si>
    <t>봉군</t>
  </si>
  <si>
    <t>유학순별대</t>
  </si>
  <si>
    <t>현속</t>
  </si>
  <si>
    <t>진수포</t>
  </si>
  <si>
    <t>하납군</t>
  </si>
  <si>
    <t>금군</t>
  </si>
  <si>
    <t>무학</t>
  </si>
  <si>
    <t>순군뢰보</t>
  </si>
  <si>
    <t>부선무</t>
  </si>
  <si>
    <t>호장</t>
  </si>
  <si>
    <t>포보</t>
  </si>
  <si>
    <t>성주아병</t>
  </si>
  <si>
    <t>진화병</t>
  </si>
  <si>
    <t>순별대</t>
  </si>
  <si>
    <t>하납병</t>
  </si>
  <si>
    <t>아병</t>
  </si>
  <si>
    <t>작령</t>
  </si>
  <si>
    <t>업무</t>
  </si>
  <si>
    <t>순별군</t>
  </si>
  <si>
    <t>순별대군</t>
  </si>
  <si>
    <t>과녀</t>
  </si>
  <si>
    <t>선무</t>
  </si>
  <si>
    <t>금보</t>
  </si>
  <si>
    <t>각수보</t>
  </si>
  <si>
    <t>자보</t>
  </si>
  <si>
    <t>원생</t>
  </si>
  <si>
    <t>교생</t>
  </si>
  <si>
    <t>수첩포</t>
  </si>
  <si>
    <t>모군</t>
  </si>
  <si>
    <t>별무보</t>
  </si>
  <si>
    <t>축공</t>
  </si>
  <si>
    <t>화병</t>
  </si>
  <si>
    <t>직역</t>
  </si>
  <si>
    <t>강</t>
  </si>
  <si>
    <t>정</t>
  </si>
  <si>
    <t>박</t>
  </si>
  <si>
    <t>안</t>
  </si>
  <si>
    <t>배</t>
  </si>
  <si>
    <t>최</t>
  </si>
  <si>
    <t>구</t>
  </si>
  <si>
    <t>갈</t>
  </si>
  <si>
    <t>윤</t>
  </si>
  <si>
    <t>신</t>
  </si>
  <si>
    <t>오</t>
  </si>
  <si>
    <t>전</t>
  </si>
  <si>
    <t>현</t>
  </si>
  <si>
    <t>변</t>
  </si>
  <si>
    <t>황</t>
  </si>
  <si>
    <t>고</t>
  </si>
  <si>
    <t>백</t>
  </si>
  <si>
    <t>석</t>
  </si>
  <si>
    <t>추</t>
  </si>
  <si>
    <t>함</t>
  </si>
  <si>
    <t>홍</t>
  </si>
  <si>
    <t>조</t>
  </si>
  <si>
    <t>우</t>
  </si>
  <si>
    <t>곽</t>
  </si>
  <si>
    <t>유</t>
  </si>
  <si>
    <t>한</t>
  </si>
  <si>
    <t>권</t>
  </si>
  <si>
    <t>차</t>
  </si>
  <si>
    <t>성</t>
  </si>
  <si>
    <t>송</t>
  </si>
  <si>
    <t>남</t>
  </si>
  <si>
    <t>장</t>
  </si>
  <si>
    <t>표</t>
  </si>
  <si>
    <t>진</t>
  </si>
  <si>
    <t>엄</t>
  </si>
  <si>
    <t>허</t>
  </si>
  <si>
    <t>민</t>
  </si>
  <si>
    <t>천</t>
  </si>
  <si>
    <t>하</t>
  </si>
  <si>
    <t>마</t>
  </si>
  <si>
    <t>소</t>
  </si>
  <si>
    <t>도</t>
  </si>
  <si>
    <t>채</t>
  </si>
  <si>
    <t>문</t>
  </si>
  <si>
    <t>대천</t>
  </si>
  <si>
    <t>철용</t>
  </si>
  <si>
    <t>순심</t>
  </si>
  <si>
    <t>정팔</t>
  </si>
  <si>
    <t>일용</t>
  </si>
  <si>
    <t>필중</t>
  </si>
  <si>
    <t>여우</t>
  </si>
  <si>
    <t>씨</t>
  </si>
  <si>
    <t>준이</t>
  </si>
  <si>
    <t>정록</t>
  </si>
  <si>
    <t>서심</t>
  </si>
  <si>
    <t>기원</t>
  </si>
  <si>
    <t>도선</t>
  </si>
  <si>
    <t>시원</t>
  </si>
  <si>
    <t>천석</t>
  </si>
  <si>
    <t>자근종</t>
  </si>
  <si>
    <t>종이</t>
  </si>
  <si>
    <t>광규</t>
  </si>
  <si>
    <t>재성</t>
  </si>
  <si>
    <t>종득</t>
  </si>
  <si>
    <t>광손</t>
  </si>
  <si>
    <t>석이</t>
  </si>
  <si>
    <t>후시</t>
  </si>
  <si>
    <t>백윤</t>
  </si>
  <si>
    <t>월중</t>
  </si>
  <si>
    <t>유일</t>
  </si>
  <si>
    <t>종업</t>
  </si>
  <si>
    <t>일권</t>
  </si>
  <si>
    <t>득성</t>
  </si>
  <si>
    <t>상동</t>
  </si>
  <si>
    <t>광칠</t>
  </si>
  <si>
    <t>응춘</t>
  </si>
  <si>
    <t>석구</t>
  </si>
  <si>
    <t>중철</t>
  </si>
  <si>
    <t>일언</t>
  </si>
  <si>
    <t>응만</t>
  </si>
  <si>
    <t>원집</t>
  </si>
  <si>
    <t>흥철</t>
  </si>
  <si>
    <t>근백</t>
  </si>
  <si>
    <t>동득</t>
  </si>
  <si>
    <t>종백</t>
  </si>
  <si>
    <t>상이</t>
  </si>
  <si>
    <t>일손</t>
  </si>
  <si>
    <t>한철</t>
  </si>
  <si>
    <t>창근</t>
  </si>
  <si>
    <t>유완</t>
  </si>
  <si>
    <t>재철</t>
  </si>
  <si>
    <t>사철</t>
  </si>
  <si>
    <t>학구</t>
  </si>
  <si>
    <t>시천</t>
  </si>
  <si>
    <t>억종</t>
  </si>
  <si>
    <t>억천</t>
  </si>
  <si>
    <t>대성</t>
  </si>
  <si>
    <t>일선</t>
  </si>
  <si>
    <t>시종</t>
  </si>
  <si>
    <t>화실</t>
  </si>
  <si>
    <t>화춘</t>
  </si>
  <si>
    <t>말상</t>
  </si>
  <si>
    <t>시영</t>
  </si>
  <si>
    <t>칠원</t>
  </si>
  <si>
    <t>세응</t>
  </si>
  <si>
    <t>운철</t>
  </si>
  <si>
    <t>국철</t>
  </si>
  <si>
    <t>삭불</t>
  </si>
  <si>
    <t>장곤</t>
  </si>
  <si>
    <t>개이</t>
  </si>
  <si>
    <t>작지</t>
  </si>
  <si>
    <t>대홍</t>
  </si>
  <si>
    <t>대인</t>
  </si>
  <si>
    <t>춘택</t>
  </si>
  <si>
    <t>필안</t>
  </si>
  <si>
    <t>필이</t>
  </si>
  <si>
    <t>인이</t>
  </si>
  <si>
    <t>규우</t>
  </si>
  <si>
    <t>성권</t>
  </si>
  <si>
    <t>광문</t>
  </si>
  <si>
    <t>유수</t>
  </si>
  <si>
    <t>시백</t>
  </si>
  <si>
    <t>계문</t>
  </si>
  <si>
    <t>영백</t>
  </si>
  <si>
    <t>금돌</t>
  </si>
  <si>
    <t>수동</t>
  </si>
  <si>
    <t>정학</t>
  </si>
  <si>
    <t>영춘</t>
  </si>
  <si>
    <t>기종</t>
  </si>
  <si>
    <t>월봉</t>
  </si>
  <si>
    <t>극종</t>
  </si>
  <si>
    <t>상준</t>
  </si>
  <si>
    <t>계종</t>
  </si>
  <si>
    <t>원일</t>
  </si>
  <si>
    <t>성학</t>
  </si>
  <si>
    <t>충실</t>
  </si>
  <si>
    <t>영학</t>
  </si>
  <si>
    <t>성욱</t>
  </si>
  <si>
    <t>종수</t>
  </si>
  <si>
    <t>우석</t>
  </si>
  <si>
    <t>성준</t>
  </si>
  <si>
    <t>월문</t>
  </si>
  <si>
    <t>치언</t>
  </si>
  <si>
    <t>치원</t>
  </si>
  <si>
    <t>성술</t>
  </si>
  <si>
    <t>성종</t>
  </si>
  <si>
    <t>추언</t>
  </si>
  <si>
    <t>지홍</t>
  </si>
  <si>
    <t>일오</t>
  </si>
  <si>
    <t>근이</t>
  </si>
  <si>
    <t>선국</t>
  </si>
  <si>
    <t>환이</t>
  </si>
  <si>
    <t>권이</t>
  </si>
  <si>
    <t>식이</t>
  </si>
  <si>
    <t>기찬</t>
  </si>
  <si>
    <t>성록</t>
  </si>
  <si>
    <t>영순</t>
  </si>
  <si>
    <t>호성</t>
  </si>
  <si>
    <t>흥종</t>
  </si>
  <si>
    <t>흥순</t>
  </si>
  <si>
    <t>천득</t>
  </si>
  <si>
    <t>선종</t>
  </si>
  <si>
    <t>백동</t>
  </si>
  <si>
    <t>상숙</t>
  </si>
  <si>
    <t>화근</t>
  </si>
  <si>
    <t>화대</t>
  </si>
  <si>
    <t>성안</t>
  </si>
  <si>
    <t>기순</t>
  </si>
  <si>
    <t>천욱</t>
  </si>
  <si>
    <t>주선</t>
  </si>
  <si>
    <t>득열</t>
  </si>
  <si>
    <t>응한</t>
  </si>
  <si>
    <t>응준</t>
  </si>
  <si>
    <t>응순</t>
  </si>
  <si>
    <t>소용</t>
  </si>
  <si>
    <t>응용</t>
  </si>
  <si>
    <t>치손</t>
  </si>
  <si>
    <t>재선</t>
  </si>
  <si>
    <t>재종</t>
  </si>
  <si>
    <t>문국</t>
  </si>
  <si>
    <t>성문</t>
  </si>
  <si>
    <t>기준</t>
  </si>
  <si>
    <t>준백</t>
  </si>
  <si>
    <t>호종</t>
  </si>
  <si>
    <t>광준</t>
  </si>
  <si>
    <t>추홍</t>
  </si>
  <si>
    <t>말협</t>
  </si>
  <si>
    <t>유협</t>
  </si>
  <si>
    <t>귀운</t>
  </si>
  <si>
    <t>수련</t>
  </si>
  <si>
    <t>국만</t>
  </si>
  <si>
    <t>국</t>
  </si>
  <si>
    <t>철봉</t>
  </si>
  <si>
    <t>익송</t>
  </si>
  <si>
    <t>이종</t>
  </si>
  <si>
    <t>일종</t>
  </si>
  <si>
    <t>신학</t>
  </si>
  <si>
    <t>용</t>
  </si>
  <si>
    <t>창복</t>
  </si>
  <si>
    <t>진성</t>
  </si>
  <si>
    <t>정칠</t>
  </si>
  <si>
    <t>동욱</t>
  </si>
  <si>
    <t>유칠</t>
  </si>
  <si>
    <t>유상</t>
  </si>
  <si>
    <t>순겸</t>
  </si>
  <si>
    <t>종원</t>
  </si>
  <si>
    <t>계홍</t>
  </si>
  <si>
    <t>일문</t>
  </si>
  <si>
    <t>시돌</t>
  </si>
  <si>
    <t>차돌</t>
  </si>
  <si>
    <t>금채</t>
  </si>
  <si>
    <t>백손</t>
  </si>
  <si>
    <t>송협</t>
  </si>
  <si>
    <t>유현</t>
  </si>
  <si>
    <t>성춘</t>
  </si>
  <si>
    <t>성찬</t>
  </si>
  <si>
    <t>우한</t>
  </si>
  <si>
    <t>시봉</t>
  </si>
  <si>
    <t>무치</t>
  </si>
  <si>
    <t>학송</t>
  </si>
  <si>
    <t>유실</t>
  </si>
  <si>
    <t>무실</t>
  </si>
  <si>
    <t>무숙</t>
  </si>
  <si>
    <t>규</t>
  </si>
  <si>
    <t>상도</t>
  </si>
  <si>
    <t>철종</t>
  </si>
  <si>
    <t>동진</t>
  </si>
  <si>
    <t>도인</t>
  </si>
  <si>
    <t>일범</t>
  </si>
  <si>
    <t>정용</t>
  </si>
  <si>
    <t>경준</t>
  </si>
  <si>
    <t>홍이</t>
  </si>
  <si>
    <t>치준</t>
  </si>
  <si>
    <t>미언</t>
  </si>
  <si>
    <t>광돌</t>
  </si>
  <si>
    <t>성천</t>
  </si>
  <si>
    <t>이언</t>
  </si>
  <si>
    <t>금종</t>
  </si>
  <si>
    <t>광필</t>
  </si>
  <si>
    <t>진룡</t>
  </si>
  <si>
    <t>선동</t>
  </si>
  <si>
    <t>성대</t>
  </si>
  <si>
    <t>말복</t>
  </si>
  <si>
    <t>금용</t>
  </si>
  <si>
    <t>도천</t>
  </si>
  <si>
    <t>규관</t>
  </si>
  <si>
    <t>규홍</t>
  </si>
  <si>
    <t>월만</t>
  </si>
  <si>
    <t>백만</t>
  </si>
  <si>
    <t>문수</t>
  </si>
  <si>
    <t>근식</t>
  </si>
  <si>
    <t>시욱</t>
  </si>
  <si>
    <t>학술</t>
  </si>
  <si>
    <t>억록</t>
  </si>
  <si>
    <t>병문</t>
  </si>
  <si>
    <t>동문</t>
  </si>
  <si>
    <t>철은</t>
  </si>
  <si>
    <t>도일</t>
  </si>
  <si>
    <t>원세</t>
  </si>
  <si>
    <t>우종</t>
  </si>
  <si>
    <t>소근권</t>
  </si>
  <si>
    <t>환주</t>
  </si>
  <si>
    <t>문광</t>
  </si>
  <si>
    <t>흥운</t>
  </si>
  <si>
    <t>한선</t>
  </si>
  <si>
    <t>원이</t>
  </si>
  <si>
    <t>성완</t>
  </si>
  <si>
    <t>광욱</t>
  </si>
  <si>
    <t>구복</t>
  </si>
  <si>
    <t>구한</t>
  </si>
  <si>
    <t>영선</t>
  </si>
  <si>
    <t>강상</t>
  </si>
  <si>
    <t>화성</t>
  </si>
  <si>
    <t>월종</t>
  </si>
  <si>
    <t>춘실</t>
  </si>
  <si>
    <t>월득</t>
  </si>
  <si>
    <t>명종</t>
  </si>
  <si>
    <t>성복</t>
  </si>
  <si>
    <t>군이</t>
  </si>
  <si>
    <t>정언</t>
  </si>
  <si>
    <t>우진</t>
  </si>
  <si>
    <t>장춘</t>
  </si>
  <si>
    <t>대칠</t>
  </si>
  <si>
    <t>원익</t>
  </si>
  <si>
    <t>부인</t>
  </si>
  <si>
    <t>수인</t>
  </si>
  <si>
    <t>문오</t>
  </si>
  <si>
    <t>학용</t>
  </si>
  <si>
    <t>학업</t>
  </si>
  <si>
    <t>한종</t>
  </si>
  <si>
    <t>장백</t>
  </si>
  <si>
    <t>만손</t>
  </si>
  <si>
    <t>재룡</t>
  </si>
  <si>
    <t>영억</t>
  </si>
  <si>
    <t>인석</t>
  </si>
  <si>
    <t>긍복</t>
  </si>
  <si>
    <t>두광</t>
  </si>
  <si>
    <t>심송</t>
  </si>
  <si>
    <t>석문</t>
  </si>
  <si>
    <t>한만</t>
  </si>
  <si>
    <t>상용</t>
  </si>
  <si>
    <t>두동</t>
  </si>
  <si>
    <t>철손</t>
  </si>
  <si>
    <t>백흥</t>
  </si>
  <si>
    <t>소필</t>
  </si>
  <si>
    <t>국용</t>
  </si>
  <si>
    <t>춘만</t>
  </si>
  <si>
    <t>치문</t>
  </si>
  <si>
    <t>한세</t>
  </si>
  <si>
    <t>광로</t>
  </si>
  <si>
    <t>일달</t>
  </si>
  <si>
    <t>학조</t>
  </si>
  <si>
    <t>계조</t>
  </si>
  <si>
    <t>원종</t>
  </si>
  <si>
    <t>하성</t>
  </si>
  <si>
    <t>하근</t>
  </si>
  <si>
    <t>소룡</t>
  </si>
  <si>
    <t>갑룡</t>
  </si>
  <si>
    <t>윤철</t>
  </si>
  <si>
    <t>원석</t>
  </si>
  <si>
    <t>계술</t>
  </si>
  <si>
    <t>지수</t>
  </si>
  <si>
    <t>사룡</t>
  </si>
  <si>
    <t>명숙</t>
  </si>
  <si>
    <t>창국</t>
  </si>
  <si>
    <t>영록</t>
  </si>
  <si>
    <t>인술</t>
  </si>
  <si>
    <t>준용</t>
  </si>
  <si>
    <t>규곤</t>
  </si>
  <si>
    <t>규원</t>
  </si>
  <si>
    <t>득관</t>
  </si>
  <si>
    <t>달원</t>
  </si>
  <si>
    <t>득지</t>
  </si>
  <si>
    <t>화숙</t>
  </si>
  <si>
    <t>중시</t>
  </si>
  <si>
    <t>중문</t>
  </si>
  <si>
    <t>익록</t>
  </si>
  <si>
    <t>윤봉</t>
  </si>
  <si>
    <t>성칠</t>
  </si>
  <si>
    <t>희용</t>
  </si>
  <si>
    <t>춘억</t>
  </si>
  <si>
    <t>영우</t>
  </si>
  <si>
    <t>경선</t>
  </si>
  <si>
    <t>도련</t>
  </si>
  <si>
    <t>정국</t>
  </si>
  <si>
    <t>장원</t>
  </si>
  <si>
    <t>금록</t>
  </si>
  <si>
    <t>금봉</t>
  </si>
  <si>
    <t>기술</t>
  </si>
  <si>
    <t>대현</t>
  </si>
  <si>
    <t>명철</t>
  </si>
  <si>
    <t>금성</t>
  </si>
  <si>
    <t>광신</t>
  </si>
  <si>
    <t>쌍남</t>
  </si>
  <si>
    <t>도학</t>
  </si>
  <si>
    <t>윤식</t>
  </si>
  <si>
    <t>경용</t>
  </si>
  <si>
    <t>석원</t>
  </si>
  <si>
    <t>문필</t>
  </si>
  <si>
    <t>성수</t>
  </si>
  <si>
    <t>구룡</t>
  </si>
  <si>
    <t>철권</t>
  </si>
  <si>
    <t>윤대</t>
  </si>
  <si>
    <t>두의</t>
  </si>
  <si>
    <t>두인</t>
  </si>
  <si>
    <t>철복</t>
  </si>
  <si>
    <t>선업</t>
  </si>
  <si>
    <t>억준</t>
  </si>
  <si>
    <t>억흔</t>
  </si>
  <si>
    <t>이홍</t>
  </si>
  <si>
    <t>수원</t>
  </si>
  <si>
    <t>학천</t>
  </si>
  <si>
    <t>건술</t>
  </si>
  <si>
    <t>인국</t>
  </si>
  <si>
    <t>대윤</t>
  </si>
  <si>
    <t>사문</t>
  </si>
  <si>
    <t>원봉</t>
  </si>
  <si>
    <t>송백</t>
  </si>
  <si>
    <t>응록</t>
  </si>
  <si>
    <t>성실</t>
  </si>
  <si>
    <t>유종</t>
  </si>
  <si>
    <t>유철</t>
  </si>
  <si>
    <t>말철</t>
  </si>
  <si>
    <t>태문</t>
  </si>
  <si>
    <t>통순</t>
  </si>
  <si>
    <t>유석</t>
  </si>
  <si>
    <t>동이</t>
  </si>
  <si>
    <t>치한</t>
  </si>
  <si>
    <t>세성</t>
  </si>
  <si>
    <t>봉이</t>
  </si>
  <si>
    <t>재봉</t>
  </si>
  <si>
    <t>정참</t>
  </si>
  <si>
    <t>응대</t>
  </si>
  <si>
    <t>실학</t>
  </si>
  <si>
    <t>계인</t>
  </si>
  <si>
    <t>선보</t>
  </si>
  <si>
    <t>원능</t>
  </si>
  <si>
    <t>금상</t>
  </si>
  <si>
    <t>정악</t>
  </si>
  <si>
    <t>영술</t>
  </si>
  <si>
    <t>영수</t>
  </si>
  <si>
    <t>억이</t>
  </si>
  <si>
    <t>정술</t>
  </si>
  <si>
    <t>흥욱</t>
  </si>
  <si>
    <t>월성</t>
  </si>
  <si>
    <t>성국</t>
  </si>
  <si>
    <t>필주</t>
  </si>
  <si>
    <t>개용</t>
  </si>
  <si>
    <t>응진</t>
  </si>
  <si>
    <t>규복</t>
  </si>
  <si>
    <t>임종</t>
  </si>
  <si>
    <t>일수</t>
  </si>
  <si>
    <t>대권</t>
  </si>
  <si>
    <t>윤근</t>
  </si>
  <si>
    <t>광종</t>
  </si>
  <si>
    <t>응구</t>
  </si>
  <si>
    <t>치권</t>
  </si>
  <si>
    <t>도종</t>
  </si>
  <si>
    <t>오종</t>
  </si>
  <si>
    <t>윤학</t>
  </si>
  <si>
    <t>윤진</t>
  </si>
  <si>
    <t>시동</t>
  </si>
  <si>
    <t>순이</t>
  </si>
  <si>
    <t>순백</t>
  </si>
  <si>
    <t>철백</t>
  </si>
  <si>
    <t>철보</t>
  </si>
  <si>
    <t>규영</t>
  </si>
  <si>
    <t>원호</t>
  </si>
  <si>
    <t>성언</t>
  </si>
  <si>
    <t>응복</t>
  </si>
  <si>
    <t>인철</t>
  </si>
  <si>
    <t>성원</t>
  </si>
  <si>
    <t>문삼</t>
  </si>
  <si>
    <t>국록</t>
  </si>
  <si>
    <t>영호</t>
  </si>
  <si>
    <t>차원</t>
  </si>
  <si>
    <t>윤곤</t>
  </si>
  <si>
    <t>순원</t>
  </si>
  <si>
    <t>순대</t>
  </si>
  <si>
    <t>상근</t>
  </si>
  <si>
    <t>윤이</t>
  </si>
  <si>
    <t>달종</t>
  </si>
  <si>
    <t>영국</t>
  </si>
  <si>
    <t>막돌</t>
  </si>
  <si>
    <t>윤광</t>
  </si>
  <si>
    <t>차종</t>
  </si>
  <si>
    <t>종윤</t>
  </si>
  <si>
    <t>종헌</t>
  </si>
  <si>
    <t>운종</t>
  </si>
  <si>
    <t>광진</t>
  </si>
  <si>
    <t>귀출</t>
  </si>
  <si>
    <t>철돌</t>
  </si>
  <si>
    <t>채근</t>
  </si>
  <si>
    <t>귀근</t>
  </si>
  <si>
    <t>시정</t>
  </si>
  <si>
    <t>성연</t>
  </si>
  <si>
    <t>화경</t>
  </si>
  <si>
    <t>흥수</t>
  </si>
  <si>
    <t>화윤</t>
  </si>
  <si>
    <t>복문</t>
  </si>
  <si>
    <t>정욱</t>
  </si>
  <si>
    <t>도윤</t>
  </si>
  <si>
    <t>소근석</t>
  </si>
  <si>
    <t>복동</t>
  </si>
  <si>
    <t>화송</t>
  </si>
  <si>
    <t>시송</t>
  </si>
  <si>
    <t>득흥</t>
  </si>
  <si>
    <t>사원</t>
  </si>
  <si>
    <t>종일</t>
  </si>
  <si>
    <t>장권</t>
  </si>
  <si>
    <t>시대</t>
  </si>
  <si>
    <t>두구</t>
  </si>
  <si>
    <t>진민</t>
  </si>
  <si>
    <t>응송</t>
  </si>
  <si>
    <t>경윤</t>
  </si>
  <si>
    <t>경록</t>
  </si>
  <si>
    <t>석윤</t>
  </si>
  <si>
    <t>도복</t>
  </si>
  <si>
    <t>장복</t>
  </si>
  <si>
    <t>광오</t>
  </si>
  <si>
    <t>광삼</t>
  </si>
  <si>
    <t>주문</t>
  </si>
  <si>
    <t>국석</t>
  </si>
  <si>
    <t>봉용</t>
  </si>
  <si>
    <t>시언</t>
  </si>
  <si>
    <t>도상</t>
  </si>
  <si>
    <t>득손</t>
  </si>
  <si>
    <t>순절</t>
  </si>
  <si>
    <t>만용</t>
  </si>
  <si>
    <t>광봉</t>
  </si>
  <si>
    <t>명절</t>
  </si>
  <si>
    <t>광수</t>
  </si>
  <si>
    <t>정삼</t>
  </si>
  <si>
    <t>덕기</t>
  </si>
  <si>
    <t>금랑</t>
  </si>
  <si>
    <t>도륜</t>
  </si>
  <si>
    <t>경석</t>
  </si>
  <si>
    <t>윤성</t>
  </si>
  <si>
    <t>수명</t>
  </si>
  <si>
    <t>취영</t>
  </si>
  <si>
    <t>장규</t>
  </si>
  <si>
    <t>장언</t>
  </si>
  <si>
    <t>장휘</t>
  </si>
  <si>
    <t>명랑</t>
  </si>
  <si>
    <t>학문</t>
  </si>
  <si>
    <t>인근</t>
  </si>
  <si>
    <t>백천</t>
  </si>
  <si>
    <t>진곤</t>
  </si>
  <si>
    <t>명분</t>
  </si>
  <si>
    <t>순종</t>
  </si>
  <si>
    <t>도영</t>
  </si>
  <si>
    <t>덕분</t>
  </si>
  <si>
    <t>덕심</t>
  </si>
  <si>
    <t>도운</t>
  </si>
  <si>
    <t>임선</t>
  </si>
  <si>
    <t>대위</t>
  </si>
  <si>
    <t>금절</t>
  </si>
  <si>
    <t>광서</t>
  </si>
  <si>
    <t>응성</t>
  </si>
  <si>
    <t>서운</t>
  </si>
  <si>
    <t>순흥</t>
  </si>
  <si>
    <t>명술</t>
  </si>
  <si>
    <t>상</t>
  </si>
  <si>
    <t>윤석</t>
  </si>
  <si>
    <t>만석</t>
  </si>
  <si>
    <t>오월</t>
  </si>
  <si>
    <t>귀만</t>
  </si>
  <si>
    <t>귀삼</t>
  </si>
  <si>
    <t>일군</t>
  </si>
  <si>
    <t>대심</t>
  </si>
  <si>
    <t>한필</t>
  </si>
  <si>
    <t>담사</t>
  </si>
  <si>
    <t>후봉</t>
  </si>
  <si>
    <t>후직</t>
  </si>
  <si>
    <t>아량</t>
  </si>
  <si>
    <t>휘교</t>
  </si>
  <si>
    <t>해교</t>
  </si>
  <si>
    <t>종만</t>
  </si>
  <si>
    <t>하교</t>
  </si>
  <si>
    <t>종영</t>
  </si>
  <si>
    <t>용만</t>
  </si>
  <si>
    <t>원리</t>
  </si>
  <si>
    <t>순업</t>
  </si>
  <si>
    <t>정매</t>
  </si>
  <si>
    <t>정녀</t>
  </si>
  <si>
    <t>내석</t>
  </si>
  <si>
    <t>재권</t>
  </si>
  <si>
    <t>재화</t>
  </si>
  <si>
    <t>용문</t>
  </si>
  <si>
    <t>학순</t>
  </si>
  <si>
    <t>성옥</t>
  </si>
  <si>
    <t>치로</t>
  </si>
  <si>
    <t>이심</t>
  </si>
  <si>
    <t>돌몽</t>
  </si>
  <si>
    <t>춘옥</t>
  </si>
  <si>
    <t>쌍동</t>
  </si>
  <si>
    <t>춘의</t>
  </si>
  <si>
    <t>강진</t>
  </si>
  <si>
    <t>영준</t>
  </si>
  <si>
    <t>기목</t>
  </si>
  <si>
    <t>기호</t>
  </si>
  <si>
    <t>귀동</t>
  </si>
  <si>
    <t>근</t>
  </si>
  <si>
    <t>종세</t>
  </si>
  <si>
    <t>화심</t>
  </si>
  <si>
    <t>차매</t>
  </si>
  <si>
    <t>칠관</t>
  </si>
  <si>
    <t>석록</t>
  </si>
  <si>
    <t>감선</t>
  </si>
  <si>
    <t>계황</t>
  </si>
  <si>
    <t>산월</t>
  </si>
  <si>
    <t>사심</t>
  </si>
  <si>
    <t>인대</t>
  </si>
  <si>
    <t>상옥</t>
  </si>
  <si>
    <t>상인</t>
  </si>
  <si>
    <t>봉심</t>
  </si>
  <si>
    <t>대증</t>
  </si>
  <si>
    <t>동매</t>
  </si>
  <si>
    <t>태인</t>
  </si>
  <si>
    <t>정단</t>
  </si>
  <si>
    <t>계환</t>
  </si>
  <si>
    <t>정분</t>
  </si>
  <si>
    <t>응철</t>
  </si>
  <si>
    <t>일환</t>
  </si>
  <si>
    <t>선이</t>
  </si>
  <si>
    <t>소석문</t>
  </si>
  <si>
    <t>성손</t>
  </si>
  <si>
    <t>정월</t>
  </si>
  <si>
    <t>선용</t>
  </si>
  <si>
    <t>태정</t>
  </si>
  <si>
    <t>귀분</t>
  </si>
  <si>
    <t>준룡</t>
  </si>
  <si>
    <t>성곤</t>
  </si>
  <si>
    <t>철록</t>
  </si>
  <si>
    <t>윤득</t>
  </si>
  <si>
    <t>삼득</t>
  </si>
  <si>
    <t>위성</t>
  </si>
  <si>
    <t>갑득</t>
  </si>
  <si>
    <t>계철</t>
  </si>
  <si>
    <t>실만</t>
  </si>
  <si>
    <t>호단</t>
  </si>
  <si>
    <t>주일</t>
  </si>
  <si>
    <t>치봉</t>
  </si>
  <si>
    <t>준오</t>
  </si>
  <si>
    <t>잠룡</t>
  </si>
  <si>
    <t>차임</t>
  </si>
  <si>
    <t>필인</t>
  </si>
  <si>
    <t>봉득</t>
  </si>
  <si>
    <t>해명</t>
  </si>
  <si>
    <t>복단</t>
  </si>
  <si>
    <t>유복</t>
  </si>
  <si>
    <t>정규</t>
  </si>
  <si>
    <t>광재</t>
  </si>
  <si>
    <t>쇠암</t>
  </si>
  <si>
    <t>운수</t>
  </si>
  <si>
    <t>이절</t>
  </si>
  <si>
    <t>두익</t>
  </si>
  <si>
    <t>말손</t>
  </si>
  <si>
    <t>손석</t>
  </si>
  <si>
    <t>재견</t>
  </si>
  <si>
    <t>순경</t>
  </si>
  <si>
    <t>명심</t>
  </si>
  <si>
    <t>천수</t>
  </si>
  <si>
    <t>인옥</t>
  </si>
  <si>
    <t>취일</t>
  </si>
  <si>
    <t>사월</t>
  </si>
  <si>
    <t>학록</t>
  </si>
  <si>
    <t>계심</t>
  </si>
  <si>
    <t>상익</t>
  </si>
  <si>
    <t>초월</t>
  </si>
  <si>
    <t>재한</t>
  </si>
  <si>
    <t>문호</t>
  </si>
  <si>
    <t>상만</t>
  </si>
  <si>
    <t>월분</t>
  </si>
  <si>
    <t>조금</t>
  </si>
  <si>
    <t>학령</t>
  </si>
  <si>
    <t>방석</t>
  </si>
  <si>
    <t>석화</t>
  </si>
  <si>
    <t>은찬</t>
  </si>
  <si>
    <t>익진</t>
  </si>
  <si>
    <t>봉진</t>
  </si>
  <si>
    <t>상화</t>
  </si>
  <si>
    <t>춘열</t>
  </si>
  <si>
    <t>석운</t>
  </si>
  <si>
    <t>학제</t>
  </si>
  <si>
    <t>상금</t>
  </si>
  <si>
    <t>치종</t>
  </si>
  <si>
    <t>수열</t>
  </si>
  <si>
    <t>성운</t>
  </si>
  <si>
    <t>은제</t>
  </si>
  <si>
    <t>상운</t>
  </si>
  <si>
    <t>시우</t>
  </si>
  <si>
    <t>배운</t>
  </si>
  <si>
    <t>시녀</t>
  </si>
  <si>
    <t>대순</t>
  </si>
  <si>
    <t>삼월</t>
  </si>
  <si>
    <t>대헌</t>
  </si>
  <si>
    <t>윤덕</t>
  </si>
  <si>
    <t>상홍</t>
  </si>
  <si>
    <t>동석</t>
  </si>
  <si>
    <t>송야지</t>
  </si>
  <si>
    <t>업이</t>
  </si>
  <si>
    <t>행손</t>
  </si>
  <si>
    <t>곤</t>
  </si>
  <si>
    <t>일철</t>
  </si>
  <si>
    <t>흥복</t>
  </si>
  <si>
    <t>철동</t>
  </si>
  <si>
    <t>상복</t>
  </si>
  <si>
    <t>주택</t>
  </si>
  <si>
    <t>용이</t>
  </si>
  <si>
    <t>정수</t>
  </si>
  <si>
    <t>웅천</t>
  </si>
  <si>
    <t>인종</t>
  </si>
  <si>
    <t>만복</t>
  </si>
  <si>
    <t>복이</t>
  </si>
  <si>
    <t>팔십개</t>
  </si>
  <si>
    <t>상철</t>
  </si>
  <si>
    <t>원식</t>
  </si>
  <si>
    <t>흥주</t>
  </si>
  <si>
    <t>관손</t>
  </si>
  <si>
    <t>철이</t>
  </si>
  <si>
    <t>성근</t>
  </si>
  <si>
    <t>상손</t>
  </si>
  <si>
    <t>실경</t>
  </si>
  <si>
    <t>자근손대</t>
  </si>
  <si>
    <t>식랑</t>
  </si>
  <si>
    <t>조순</t>
  </si>
  <si>
    <t>희득</t>
  </si>
  <si>
    <t>천월</t>
  </si>
  <si>
    <t>응선</t>
  </si>
  <si>
    <t>흥백</t>
  </si>
  <si>
    <t>행선</t>
  </si>
  <si>
    <t>반석</t>
  </si>
  <si>
    <t>유원</t>
  </si>
  <si>
    <t>엇비</t>
  </si>
  <si>
    <t>주석</t>
  </si>
  <si>
    <t>말선</t>
  </si>
  <si>
    <t>운대</t>
  </si>
  <si>
    <t>수복</t>
  </si>
  <si>
    <t>춘대</t>
  </si>
  <si>
    <t>억복</t>
  </si>
  <si>
    <t>철금</t>
  </si>
  <si>
    <t>잠돌</t>
  </si>
  <si>
    <t>달학</t>
  </si>
  <si>
    <t>자문</t>
  </si>
  <si>
    <t>초성</t>
  </si>
  <si>
    <t>원득</t>
  </si>
  <si>
    <t>문성</t>
  </si>
  <si>
    <t>일만</t>
  </si>
  <si>
    <t>상진</t>
  </si>
  <si>
    <t>귀천</t>
  </si>
  <si>
    <t>소근인</t>
  </si>
  <si>
    <t>기복</t>
  </si>
  <si>
    <t>천억</t>
  </si>
  <si>
    <t>원악</t>
  </si>
  <si>
    <t>동련</t>
  </si>
  <si>
    <t>업지</t>
  </si>
  <si>
    <t>준발</t>
  </si>
  <si>
    <t>관이</t>
  </si>
  <si>
    <t>순인</t>
  </si>
  <si>
    <t>재영</t>
  </si>
  <si>
    <t>대영</t>
  </si>
  <si>
    <t>인규</t>
  </si>
  <si>
    <t>응심</t>
  </si>
  <si>
    <t>철인</t>
  </si>
  <si>
    <t>천락</t>
  </si>
  <si>
    <t>소근득</t>
  </si>
  <si>
    <t>동실</t>
  </si>
  <si>
    <t>성갑</t>
  </si>
  <si>
    <t>이천</t>
  </si>
  <si>
    <t>춘단</t>
  </si>
  <si>
    <t>복진</t>
  </si>
  <si>
    <t>영한</t>
  </si>
  <si>
    <t>평</t>
  </si>
  <si>
    <t>정옥</t>
  </si>
  <si>
    <t>대일</t>
  </si>
  <si>
    <t>치돈</t>
  </si>
  <si>
    <t>만귀</t>
  </si>
  <si>
    <t>몽호</t>
  </si>
  <si>
    <t>진구</t>
  </si>
  <si>
    <t>몽령</t>
  </si>
  <si>
    <t>관식</t>
  </si>
  <si>
    <t>원주</t>
  </si>
  <si>
    <t>달언</t>
  </si>
  <si>
    <t>필술</t>
  </si>
  <si>
    <t>상매</t>
  </si>
  <si>
    <t>필문</t>
  </si>
  <si>
    <t>필현</t>
  </si>
  <si>
    <t>금삼</t>
  </si>
  <si>
    <t>업렬</t>
  </si>
  <si>
    <t>백록</t>
  </si>
  <si>
    <t>만련</t>
  </si>
  <si>
    <t>병종</t>
  </si>
  <si>
    <t>설금</t>
  </si>
  <si>
    <t>행련</t>
  </si>
  <si>
    <t>상국</t>
  </si>
  <si>
    <t>문언</t>
  </si>
  <si>
    <t>광언</t>
  </si>
  <si>
    <t>덕모</t>
  </si>
  <si>
    <t>세언</t>
  </si>
  <si>
    <t>행규</t>
  </si>
  <si>
    <t>말준</t>
  </si>
  <si>
    <t>현문</t>
  </si>
  <si>
    <t>삼봉</t>
  </si>
  <si>
    <t>구일</t>
  </si>
  <si>
    <t>기현</t>
  </si>
  <si>
    <t>막내</t>
  </si>
  <si>
    <t>석선</t>
  </si>
  <si>
    <t>치곤</t>
  </si>
  <si>
    <t>운록</t>
  </si>
  <si>
    <t>은종</t>
  </si>
  <si>
    <t>수천</t>
  </si>
  <si>
    <t>복신</t>
  </si>
  <si>
    <t>영대</t>
  </si>
  <si>
    <t>수절</t>
  </si>
  <si>
    <t>병순</t>
  </si>
  <si>
    <t>영규</t>
  </si>
  <si>
    <t>상조</t>
  </si>
  <si>
    <t>득련</t>
  </si>
  <si>
    <t>귀남</t>
  </si>
  <si>
    <t>종렬</t>
  </si>
  <si>
    <t>덕근</t>
  </si>
  <si>
    <t>맹렬</t>
  </si>
  <si>
    <t>민영</t>
  </si>
  <si>
    <t>복천</t>
  </si>
  <si>
    <t>선발</t>
  </si>
  <si>
    <t>학철</t>
  </si>
  <si>
    <t>소사</t>
  </si>
  <si>
    <t>종대</t>
  </si>
  <si>
    <t>잠손</t>
  </si>
  <si>
    <t>개시</t>
  </si>
  <si>
    <t>모득</t>
  </si>
  <si>
    <t>수영</t>
  </si>
  <si>
    <t>소백수</t>
  </si>
  <si>
    <t>백수</t>
  </si>
  <si>
    <t>계련</t>
  </si>
  <si>
    <t>흥용</t>
  </si>
  <si>
    <t>손득</t>
  </si>
  <si>
    <t>상교</t>
  </si>
  <si>
    <t>금시</t>
  </si>
  <si>
    <t>소동원</t>
  </si>
  <si>
    <t>동원</t>
  </si>
  <si>
    <t>손이</t>
  </si>
  <si>
    <t>실원</t>
  </si>
  <si>
    <t>자원</t>
  </si>
  <si>
    <t>돌작</t>
  </si>
  <si>
    <t>무인</t>
  </si>
  <si>
    <t>이원</t>
  </si>
  <si>
    <t>중이</t>
  </si>
  <si>
    <t>상종</t>
  </si>
  <si>
    <t>옥이</t>
  </si>
  <si>
    <t>성렬</t>
  </si>
  <si>
    <t>정심</t>
  </si>
  <si>
    <t>한옥</t>
  </si>
  <si>
    <t>치건</t>
  </si>
  <si>
    <t>어인아</t>
  </si>
  <si>
    <t>삼손</t>
  </si>
  <si>
    <t>유관</t>
  </si>
  <si>
    <t>대원</t>
  </si>
  <si>
    <t>봉운</t>
  </si>
  <si>
    <t>실이</t>
  </si>
  <si>
    <t>자이</t>
  </si>
  <si>
    <t>갑이</t>
  </si>
  <si>
    <t>대근</t>
  </si>
  <si>
    <t>수남</t>
  </si>
  <si>
    <t>일봉</t>
  </si>
  <si>
    <t>치묵</t>
  </si>
  <si>
    <t>갑손</t>
  </si>
  <si>
    <t>정길</t>
  </si>
  <si>
    <t>동태</t>
  </si>
  <si>
    <t>흥</t>
  </si>
  <si>
    <t>정성</t>
  </si>
  <si>
    <t>쾌징</t>
  </si>
  <si>
    <t>초분</t>
  </si>
  <si>
    <t>장수</t>
  </si>
  <si>
    <t>시득</t>
  </si>
  <si>
    <t>학종</t>
  </si>
  <si>
    <t>행문</t>
  </si>
  <si>
    <t>봉삼</t>
  </si>
  <si>
    <t>잠복</t>
  </si>
  <si>
    <t>사록</t>
  </si>
  <si>
    <t>춘절</t>
  </si>
  <si>
    <t>치동</t>
  </si>
  <si>
    <t>문철</t>
  </si>
  <si>
    <t>말용</t>
  </si>
  <si>
    <t>영철</t>
  </si>
  <si>
    <t>치석</t>
  </si>
  <si>
    <t>흥록</t>
  </si>
  <si>
    <t>일관</t>
  </si>
  <si>
    <t>추심</t>
  </si>
  <si>
    <t>순단</t>
  </si>
  <si>
    <t>갑삼</t>
  </si>
  <si>
    <t>갑심</t>
  </si>
  <si>
    <t>명</t>
  </si>
  <si>
    <t>개명</t>
  </si>
  <si>
    <t>갑인</t>
  </si>
  <si>
    <t>경술</t>
  </si>
  <si>
    <t>갑진</t>
  </si>
  <si>
    <t>임인</t>
  </si>
  <si>
    <t>병자</t>
  </si>
  <si>
    <t>경진</t>
  </si>
  <si>
    <t>정축</t>
  </si>
  <si>
    <t>신축</t>
  </si>
  <si>
    <t>갑자</t>
  </si>
  <si>
    <t>기미</t>
  </si>
  <si>
    <t>갑신</t>
  </si>
  <si>
    <t>신사</t>
  </si>
  <si>
    <t>계축</t>
  </si>
  <si>
    <t>경신</t>
  </si>
  <si>
    <t>정사</t>
  </si>
  <si>
    <t>병오</t>
  </si>
  <si>
    <t>을사</t>
  </si>
  <si>
    <t>병신</t>
  </si>
  <si>
    <t>갑술</t>
  </si>
  <si>
    <t>무오</t>
  </si>
  <si>
    <t>갑오</t>
  </si>
  <si>
    <t>기유</t>
  </si>
  <si>
    <t>임자</t>
  </si>
  <si>
    <t>정해</t>
  </si>
  <si>
    <t>기사</t>
  </si>
  <si>
    <t>임신</t>
  </si>
  <si>
    <t>기해</t>
  </si>
  <si>
    <t>임진</t>
  </si>
  <si>
    <t>임오</t>
  </si>
  <si>
    <t>계미</t>
  </si>
  <si>
    <t>계묘</t>
  </si>
  <si>
    <t>을축</t>
  </si>
  <si>
    <t>병인</t>
  </si>
  <si>
    <t>정미</t>
  </si>
  <si>
    <t>을유</t>
  </si>
  <si>
    <t>을묘</t>
  </si>
  <si>
    <t>무신</t>
  </si>
  <si>
    <t>무술</t>
  </si>
  <si>
    <t>신해</t>
  </si>
  <si>
    <t>무자</t>
  </si>
  <si>
    <t>병술</t>
  </si>
  <si>
    <t>경오</t>
  </si>
  <si>
    <t>계유</t>
  </si>
  <si>
    <t>신유</t>
  </si>
  <si>
    <t>정묘</t>
  </si>
  <si>
    <t>기축</t>
  </si>
  <si>
    <t>기묘</t>
  </si>
  <si>
    <t>신묘</t>
  </si>
  <si>
    <t>병진</t>
  </si>
  <si>
    <t>정유</t>
  </si>
  <si>
    <t>계해</t>
  </si>
  <si>
    <t>경인</t>
  </si>
  <si>
    <t>경자</t>
  </si>
  <si>
    <t>을미</t>
  </si>
  <si>
    <t>무진</t>
  </si>
  <si>
    <t>임술</t>
  </si>
  <si>
    <t>을해</t>
  </si>
  <si>
    <t>계사</t>
  </si>
  <si>
    <t>경</t>
  </si>
  <si>
    <t>신미</t>
  </si>
  <si>
    <t>간지</t>
  </si>
  <si>
    <t>출입</t>
  </si>
  <si>
    <t>장소</t>
  </si>
  <si>
    <t>본</t>
  </si>
  <si>
    <t>진주</t>
  </si>
  <si>
    <t>성주</t>
  </si>
  <si>
    <t>동래</t>
  </si>
  <si>
    <t>경주</t>
  </si>
  <si>
    <t>밀양</t>
  </si>
  <si>
    <t>대구</t>
  </si>
  <si>
    <t>창원</t>
  </si>
  <si>
    <t>화산</t>
  </si>
  <si>
    <t>평산</t>
  </si>
  <si>
    <t>해주</t>
  </si>
  <si>
    <t>수성</t>
  </si>
  <si>
    <t>현풍</t>
  </si>
  <si>
    <t>파평</t>
  </si>
  <si>
    <t>초계</t>
  </si>
  <si>
    <t>제주</t>
  </si>
  <si>
    <t>청도</t>
  </si>
  <si>
    <t>평택</t>
  </si>
  <si>
    <t>연일</t>
  </si>
  <si>
    <t>강릉</t>
  </si>
  <si>
    <t>함안</t>
  </si>
  <si>
    <t>영덕</t>
  </si>
  <si>
    <t>인동</t>
  </si>
  <si>
    <t>단양</t>
  </si>
  <si>
    <t>성산</t>
  </si>
  <si>
    <t>담양</t>
  </si>
  <si>
    <t>울진</t>
  </si>
  <si>
    <t>청주</t>
  </si>
  <si>
    <t>서산</t>
  </si>
  <si>
    <t>의성</t>
  </si>
  <si>
    <t>거창</t>
  </si>
  <si>
    <t>삼가</t>
  </si>
  <si>
    <t>창녕</t>
  </si>
  <si>
    <t>청송</t>
  </si>
  <si>
    <t>함양</t>
  </si>
  <si>
    <t>회덕</t>
  </si>
  <si>
    <t>전주</t>
  </si>
  <si>
    <t>문화</t>
  </si>
  <si>
    <t>반남</t>
  </si>
  <si>
    <t>안동</t>
  </si>
  <si>
    <t>덕산</t>
  </si>
  <si>
    <t>하빈</t>
  </si>
  <si>
    <t>나주</t>
  </si>
  <si>
    <t>연안</t>
  </si>
  <si>
    <t>광주</t>
  </si>
  <si>
    <t>전의</t>
  </si>
  <si>
    <t>충주</t>
  </si>
  <si>
    <t>신창</t>
  </si>
  <si>
    <t>합천</t>
  </si>
  <si>
    <t>완산</t>
  </si>
  <si>
    <t>영천</t>
  </si>
  <si>
    <t>서흥</t>
  </si>
  <si>
    <t>남원</t>
  </si>
  <si>
    <t>영양</t>
  </si>
  <si>
    <t>남양</t>
  </si>
  <si>
    <t>분성</t>
  </si>
  <si>
    <t>화계</t>
  </si>
  <si>
    <t>은진</t>
  </si>
  <si>
    <t>팽택</t>
  </si>
  <si>
    <t>장흥</t>
  </si>
  <si>
    <t>광산</t>
  </si>
  <si>
    <t>부평</t>
  </si>
  <si>
    <t>달성</t>
  </si>
  <si>
    <t>무주</t>
  </si>
  <si>
    <t>기계</t>
  </si>
  <si>
    <t>경산</t>
  </si>
  <si>
    <t>벽진</t>
  </si>
  <si>
    <t>선산</t>
  </si>
  <si>
    <t>아산</t>
  </si>
  <si>
    <t>팔거</t>
  </si>
  <si>
    <t>인천</t>
  </si>
  <si>
    <t>고령</t>
  </si>
  <si>
    <t>영동</t>
  </si>
  <si>
    <t>본관</t>
  </si>
  <si>
    <t>주거</t>
  </si>
  <si>
    <t>주직역</t>
  </si>
  <si>
    <t>주성명</t>
  </si>
  <si>
    <t>정병</t>
  </si>
  <si>
    <t>학생</t>
  </si>
  <si>
    <t>대부</t>
  </si>
  <si>
    <t>가선</t>
  </si>
  <si>
    <t>절충</t>
  </si>
  <si>
    <t>참봉</t>
  </si>
  <si>
    <t>선원록참봉</t>
  </si>
  <si>
    <t>통정</t>
  </si>
  <si>
    <t>학</t>
  </si>
  <si>
    <t>충의</t>
  </si>
  <si>
    <t>통덕</t>
  </si>
  <si>
    <t>별장</t>
  </si>
  <si>
    <t>숭정대부행동지중추부사</t>
  </si>
  <si>
    <t>가선대부동지중추부사</t>
  </si>
  <si>
    <t>급제</t>
  </si>
  <si>
    <t>부직역</t>
  </si>
  <si>
    <t>인주</t>
  </si>
  <si>
    <t>시응</t>
  </si>
  <si>
    <t>원춘</t>
  </si>
  <si>
    <t>주흥</t>
  </si>
  <si>
    <t>유삼</t>
  </si>
  <si>
    <t>만춘</t>
  </si>
  <si>
    <t>봉윤</t>
  </si>
  <si>
    <t>담동</t>
  </si>
  <si>
    <t>잉동</t>
  </si>
  <si>
    <t>항봉</t>
  </si>
  <si>
    <t>위빈</t>
  </si>
  <si>
    <t>덕세</t>
  </si>
  <si>
    <t>흥언</t>
  </si>
  <si>
    <t>우행</t>
  </si>
  <si>
    <t>석봉</t>
  </si>
  <si>
    <t>세정</t>
  </si>
  <si>
    <t>경봉</t>
  </si>
  <si>
    <t>정환</t>
  </si>
  <si>
    <t>성용</t>
  </si>
  <si>
    <t>술로</t>
  </si>
  <si>
    <t>서봉</t>
  </si>
  <si>
    <t>춘일</t>
  </si>
  <si>
    <t>우룡</t>
  </si>
  <si>
    <t>대발</t>
  </si>
  <si>
    <t>봉주</t>
  </si>
  <si>
    <t>덕만</t>
  </si>
  <si>
    <t>윤악</t>
  </si>
  <si>
    <t>광옥</t>
  </si>
  <si>
    <t>춘익</t>
  </si>
  <si>
    <t>정기</t>
  </si>
  <si>
    <t>윤손</t>
  </si>
  <si>
    <t>만갑</t>
  </si>
  <si>
    <t>이정</t>
  </si>
  <si>
    <t>만대</t>
  </si>
  <si>
    <t>우성</t>
  </si>
  <si>
    <t>천발</t>
  </si>
  <si>
    <t>득림</t>
  </si>
  <si>
    <t>원대</t>
  </si>
  <si>
    <t>백운</t>
  </si>
  <si>
    <t>안평</t>
  </si>
  <si>
    <t>광찬</t>
  </si>
  <si>
    <t>천복</t>
  </si>
  <si>
    <t>수득</t>
  </si>
  <si>
    <t>운천</t>
  </si>
  <si>
    <t>규백</t>
  </si>
  <si>
    <t>수철</t>
  </si>
  <si>
    <t>만권</t>
  </si>
  <si>
    <t>복손</t>
  </si>
  <si>
    <t>만봉</t>
  </si>
  <si>
    <t>춘재</t>
  </si>
  <si>
    <t>춘석</t>
  </si>
  <si>
    <t>황석</t>
  </si>
  <si>
    <t>대동</t>
  </si>
  <si>
    <t>서득</t>
  </si>
  <si>
    <t>이손</t>
  </si>
  <si>
    <t>상선</t>
  </si>
  <si>
    <t>춘영</t>
  </si>
  <si>
    <t>재운</t>
  </si>
  <si>
    <t>정주</t>
  </si>
  <si>
    <t>재손</t>
  </si>
  <si>
    <t>지영</t>
  </si>
  <si>
    <t>무응돌</t>
  </si>
  <si>
    <t>기성</t>
  </si>
  <si>
    <t>수정</t>
  </si>
  <si>
    <t>취성</t>
  </si>
  <si>
    <t>계용</t>
  </si>
  <si>
    <t>윤억</t>
  </si>
  <si>
    <t>세련</t>
  </si>
  <si>
    <t>득권</t>
  </si>
  <si>
    <t>하영</t>
  </si>
  <si>
    <t>잠준</t>
  </si>
  <si>
    <t>세환</t>
  </si>
  <si>
    <t>팽득</t>
  </si>
  <si>
    <t>운업</t>
  </si>
  <si>
    <t>용득</t>
  </si>
  <si>
    <t>지업</t>
  </si>
  <si>
    <t>계춘</t>
  </si>
  <si>
    <t>무우</t>
  </si>
  <si>
    <t>복득</t>
  </si>
  <si>
    <t>원손</t>
  </si>
  <si>
    <t>치국</t>
  </si>
  <si>
    <t>만추</t>
  </si>
  <si>
    <t>선득</t>
  </si>
  <si>
    <t>귀련</t>
  </si>
  <si>
    <t>이관</t>
  </si>
  <si>
    <t>순복</t>
  </si>
  <si>
    <t>필장</t>
  </si>
  <si>
    <t>소원</t>
  </si>
  <si>
    <t>덕손</t>
  </si>
  <si>
    <t>상문</t>
  </si>
  <si>
    <t>달세</t>
  </si>
  <si>
    <t>윤추</t>
  </si>
  <si>
    <t>문열</t>
  </si>
  <si>
    <t>춘발</t>
  </si>
  <si>
    <t>한구</t>
  </si>
  <si>
    <t>상학</t>
  </si>
  <si>
    <t>홍대</t>
  </si>
  <si>
    <t>흥가미</t>
  </si>
  <si>
    <t>명룡</t>
  </si>
  <si>
    <t>성구</t>
  </si>
  <si>
    <t>지로</t>
  </si>
  <si>
    <t>공언</t>
  </si>
  <si>
    <t>이돌</t>
  </si>
  <si>
    <t>계흥</t>
  </si>
  <si>
    <t>상대</t>
  </si>
  <si>
    <t>근돌</t>
  </si>
  <si>
    <t>상상</t>
  </si>
  <si>
    <t>치일</t>
  </si>
  <si>
    <t>윤명</t>
  </si>
  <si>
    <t>구백</t>
  </si>
  <si>
    <t>흥춘</t>
  </si>
  <si>
    <t>흥대</t>
  </si>
  <si>
    <t>인복</t>
  </si>
  <si>
    <t>득신</t>
  </si>
  <si>
    <t>개남</t>
  </si>
  <si>
    <t>춘광</t>
  </si>
  <si>
    <t>술성</t>
  </si>
  <si>
    <t>선수</t>
  </si>
  <si>
    <t>태석</t>
  </si>
  <si>
    <t>귀복</t>
  </si>
  <si>
    <t>윤벽</t>
  </si>
  <si>
    <t>만엽</t>
  </si>
  <si>
    <t>순덕</t>
  </si>
  <si>
    <t>익로</t>
  </si>
  <si>
    <t>한주</t>
  </si>
  <si>
    <t>종후</t>
  </si>
  <si>
    <t>명선</t>
  </si>
  <si>
    <t>동수</t>
  </si>
  <si>
    <t>흥련</t>
  </si>
  <si>
    <t>국민</t>
  </si>
  <si>
    <t>동주</t>
  </si>
  <si>
    <t>문손</t>
  </si>
  <si>
    <t>동언</t>
  </si>
  <si>
    <t>복희</t>
  </si>
  <si>
    <t>갑실</t>
  </si>
  <si>
    <t>광록</t>
  </si>
  <si>
    <t>순득</t>
  </si>
  <si>
    <t>경성</t>
  </si>
  <si>
    <t>순선</t>
  </si>
  <si>
    <t>윤복</t>
  </si>
  <si>
    <t>수광</t>
  </si>
  <si>
    <t>원홍</t>
  </si>
  <si>
    <t>지천</t>
  </si>
  <si>
    <t>복현</t>
  </si>
  <si>
    <t>만일</t>
  </si>
  <si>
    <t>동손</t>
  </si>
  <si>
    <t>금복</t>
  </si>
  <si>
    <t>지간</t>
  </si>
  <si>
    <t>명추</t>
  </si>
  <si>
    <t>동소</t>
  </si>
  <si>
    <t>양오</t>
  </si>
  <si>
    <t>각계</t>
  </si>
  <si>
    <t>해수</t>
  </si>
  <si>
    <t>채득</t>
  </si>
  <si>
    <t>우천</t>
  </si>
  <si>
    <t>윤채</t>
  </si>
  <si>
    <t>억윤</t>
  </si>
  <si>
    <t>추봉</t>
  </si>
  <si>
    <t>원채</t>
  </si>
  <si>
    <t>윤참</t>
  </si>
  <si>
    <t>말만</t>
  </si>
  <si>
    <t>기문</t>
  </si>
  <si>
    <t>용읍</t>
  </si>
  <si>
    <t>학손</t>
  </si>
  <si>
    <t>월세</t>
  </si>
  <si>
    <t>희적</t>
  </si>
  <si>
    <t>송록</t>
  </si>
  <si>
    <t>해성</t>
  </si>
  <si>
    <t>순억</t>
  </si>
  <si>
    <t>일중</t>
  </si>
  <si>
    <t>문익</t>
  </si>
  <si>
    <t>진옥</t>
  </si>
  <si>
    <t>응문</t>
  </si>
  <si>
    <t>인광</t>
  </si>
  <si>
    <t>맹용</t>
  </si>
  <si>
    <t>복남</t>
  </si>
  <si>
    <t>윤업</t>
  </si>
  <si>
    <t>용대</t>
  </si>
  <si>
    <t>은대</t>
  </si>
  <si>
    <t>성택</t>
  </si>
  <si>
    <t>윤삼</t>
  </si>
  <si>
    <t>대유</t>
  </si>
  <si>
    <t>만채</t>
  </si>
  <si>
    <t>성삼</t>
  </si>
  <si>
    <t>봉춘</t>
  </si>
  <si>
    <t>수업</t>
  </si>
  <si>
    <t>순신</t>
  </si>
  <si>
    <t>덕년</t>
  </si>
  <si>
    <t>상서</t>
  </si>
  <si>
    <t>석종</t>
  </si>
  <si>
    <t>윤열</t>
  </si>
  <si>
    <t>이응</t>
  </si>
  <si>
    <t>섬대</t>
  </si>
  <si>
    <t>석춘</t>
  </si>
  <si>
    <t>광윤</t>
  </si>
  <si>
    <t>흥원</t>
  </si>
  <si>
    <t>윤만</t>
  </si>
  <si>
    <t>만근</t>
  </si>
  <si>
    <t>수봉</t>
  </si>
  <si>
    <t>긍</t>
  </si>
  <si>
    <t>지달</t>
  </si>
  <si>
    <t>승운</t>
  </si>
  <si>
    <t>명광</t>
  </si>
  <si>
    <t>담상</t>
  </si>
  <si>
    <t>석철</t>
  </si>
  <si>
    <t>취적</t>
  </si>
  <si>
    <t>춘흥</t>
  </si>
  <si>
    <t>광복</t>
  </si>
  <si>
    <t>돌운</t>
  </si>
  <si>
    <t>막금</t>
  </si>
  <si>
    <t>춘욱</t>
  </si>
  <si>
    <t>윤로</t>
  </si>
  <si>
    <t>광헌</t>
  </si>
  <si>
    <t>용업</t>
  </si>
  <si>
    <t>순삼</t>
  </si>
  <si>
    <t>걸선</t>
  </si>
  <si>
    <t>계현</t>
  </si>
  <si>
    <t>광의</t>
  </si>
  <si>
    <t>한성</t>
  </si>
  <si>
    <t>억만</t>
  </si>
  <si>
    <t>운석</t>
  </si>
  <si>
    <t>취손</t>
  </si>
  <si>
    <t>인태</t>
  </si>
  <si>
    <t>정태</t>
  </si>
  <si>
    <t>문천</t>
  </si>
  <si>
    <t>한복</t>
  </si>
  <si>
    <t>광보</t>
  </si>
  <si>
    <t>장읍</t>
  </si>
  <si>
    <t>계손</t>
  </si>
  <si>
    <t>귀인</t>
  </si>
  <si>
    <t>개복</t>
  </si>
  <si>
    <t>응명</t>
  </si>
  <si>
    <t>정대</t>
  </si>
  <si>
    <t>태산</t>
  </si>
  <si>
    <t>심손</t>
  </si>
  <si>
    <t>여춘</t>
  </si>
  <si>
    <t>덕종</t>
  </si>
  <si>
    <t>준성</t>
  </si>
  <si>
    <t>학신</t>
  </si>
  <si>
    <t>천일</t>
  </si>
  <si>
    <t>창욱</t>
  </si>
  <si>
    <t>화시</t>
  </si>
  <si>
    <t>정내</t>
  </si>
  <si>
    <t>양</t>
  </si>
  <si>
    <t>동재</t>
  </si>
  <si>
    <t>시일</t>
  </si>
  <si>
    <t>득록</t>
  </si>
  <si>
    <t>동반</t>
  </si>
  <si>
    <t>종문</t>
  </si>
  <si>
    <t>본대</t>
  </si>
  <si>
    <t>춘우</t>
  </si>
  <si>
    <t>정업</t>
  </si>
  <si>
    <t>덕내</t>
  </si>
  <si>
    <t>철수</t>
  </si>
  <si>
    <t>순철</t>
  </si>
  <si>
    <t>유손</t>
  </si>
  <si>
    <t>부지</t>
  </si>
  <si>
    <t>계광</t>
  </si>
  <si>
    <t>주하</t>
  </si>
  <si>
    <t>무손</t>
  </si>
  <si>
    <t>악</t>
  </si>
  <si>
    <t>채종</t>
  </si>
  <si>
    <t>달업</t>
  </si>
  <si>
    <t>재득</t>
  </si>
  <si>
    <t>재춘</t>
  </si>
  <si>
    <t>귀단</t>
  </si>
  <si>
    <t>창</t>
  </si>
  <si>
    <t>석진</t>
  </si>
  <si>
    <t>문련</t>
  </si>
  <si>
    <t>두운</t>
  </si>
  <si>
    <t>흥국</t>
  </si>
  <si>
    <t>좌흥</t>
  </si>
  <si>
    <t>호언</t>
  </si>
  <si>
    <t>천대</t>
  </si>
  <si>
    <t>춘련</t>
  </si>
  <si>
    <t>창득</t>
  </si>
  <si>
    <t>동춘</t>
  </si>
  <si>
    <t>원의</t>
  </si>
  <si>
    <t>계득</t>
  </si>
  <si>
    <t>용순</t>
  </si>
  <si>
    <t>선욱</t>
  </si>
  <si>
    <t>은손</t>
  </si>
  <si>
    <t>창성</t>
  </si>
  <si>
    <t>후지</t>
  </si>
  <si>
    <t>인발</t>
  </si>
  <si>
    <t>개로</t>
  </si>
  <si>
    <t>영갑</t>
  </si>
  <si>
    <t>성재</t>
  </si>
  <si>
    <t>재후</t>
  </si>
  <si>
    <t>필윤</t>
  </si>
  <si>
    <t>연신</t>
  </si>
  <si>
    <t>희송</t>
  </si>
  <si>
    <t>흥재</t>
  </si>
  <si>
    <t>종현</t>
  </si>
  <si>
    <t>중업</t>
  </si>
  <si>
    <t>희문</t>
  </si>
  <si>
    <t>진무</t>
  </si>
  <si>
    <t>석엽</t>
  </si>
  <si>
    <t>선대</t>
  </si>
  <si>
    <t>대철</t>
  </si>
  <si>
    <t>희수</t>
  </si>
  <si>
    <t>경행</t>
  </si>
  <si>
    <t>동헌</t>
  </si>
  <si>
    <t>장옥</t>
  </si>
  <si>
    <t>영서</t>
  </si>
  <si>
    <t>태선</t>
  </si>
  <si>
    <t>상언</t>
  </si>
  <si>
    <t>의택</t>
  </si>
  <si>
    <t>상득</t>
  </si>
  <si>
    <t>두행</t>
  </si>
  <si>
    <t>경묵</t>
  </si>
  <si>
    <t>흥문</t>
  </si>
  <si>
    <t>의대</t>
  </si>
  <si>
    <t>해진</t>
  </si>
  <si>
    <t>이권</t>
  </si>
  <si>
    <t>춘수</t>
  </si>
  <si>
    <t>익동</t>
  </si>
  <si>
    <t>병록</t>
  </si>
  <si>
    <t>영세</t>
  </si>
  <si>
    <t>칠봉</t>
  </si>
  <si>
    <t>명손</t>
  </si>
  <si>
    <t>이기</t>
  </si>
  <si>
    <t>수돌</t>
  </si>
  <si>
    <t>달윤</t>
  </si>
  <si>
    <t>시손</t>
  </si>
  <si>
    <t>이덕</t>
  </si>
  <si>
    <t>후손</t>
  </si>
  <si>
    <t>만영</t>
  </si>
  <si>
    <t>순영</t>
  </si>
  <si>
    <t>문옥</t>
  </si>
  <si>
    <t>홍렬</t>
  </si>
  <si>
    <t>유세</t>
  </si>
  <si>
    <t>주순</t>
  </si>
  <si>
    <t>봉흥</t>
  </si>
  <si>
    <t>양엽</t>
  </si>
  <si>
    <t>관현</t>
  </si>
  <si>
    <t>성억</t>
  </si>
  <si>
    <t>근중</t>
  </si>
  <si>
    <t>대중</t>
  </si>
  <si>
    <t>용진</t>
  </si>
  <si>
    <t>억인</t>
  </si>
  <si>
    <t>주채</t>
  </si>
  <si>
    <t>철신</t>
  </si>
  <si>
    <t>기운</t>
  </si>
  <si>
    <t>순기</t>
  </si>
  <si>
    <t>이추</t>
  </si>
  <si>
    <t>종록</t>
  </si>
  <si>
    <t>동창</t>
  </si>
  <si>
    <t>여환</t>
  </si>
  <si>
    <t>련</t>
  </si>
  <si>
    <t>용돌</t>
  </si>
  <si>
    <t>배춘</t>
  </si>
  <si>
    <t>춘득</t>
  </si>
  <si>
    <t>관택</t>
  </si>
  <si>
    <t>세완</t>
  </si>
  <si>
    <t>지민</t>
  </si>
  <si>
    <t>경원</t>
  </si>
  <si>
    <t>취업</t>
  </si>
  <si>
    <t>소악</t>
  </si>
  <si>
    <t>승덕</t>
  </si>
  <si>
    <t>경순</t>
  </si>
  <si>
    <t>계원</t>
  </si>
  <si>
    <t>문애</t>
  </si>
  <si>
    <t>만성</t>
  </si>
  <si>
    <t>도관</t>
  </si>
  <si>
    <t>명원</t>
  </si>
  <si>
    <t>도리</t>
  </si>
  <si>
    <t>채정</t>
  </si>
  <si>
    <t>득인</t>
  </si>
  <si>
    <t>삼리</t>
  </si>
  <si>
    <t>일성</t>
  </si>
  <si>
    <t>월삼</t>
  </si>
  <si>
    <t>영득</t>
  </si>
  <si>
    <t>시흥</t>
  </si>
  <si>
    <t>후대</t>
  </si>
  <si>
    <t>동신</t>
  </si>
  <si>
    <t>한중</t>
  </si>
  <si>
    <t>대진</t>
  </si>
  <si>
    <t>성보</t>
  </si>
  <si>
    <t>순화</t>
  </si>
  <si>
    <t>용정</t>
  </si>
  <si>
    <t>상필</t>
  </si>
  <si>
    <t>득만</t>
  </si>
  <si>
    <t>유신</t>
  </si>
  <si>
    <t>화채</t>
  </si>
  <si>
    <t>성백</t>
  </si>
  <si>
    <t>순도</t>
  </si>
  <si>
    <t>성관</t>
  </si>
  <si>
    <t>순예</t>
  </si>
  <si>
    <t>유업</t>
  </si>
  <si>
    <t>인수</t>
  </si>
  <si>
    <t>달익</t>
  </si>
  <si>
    <t>광용</t>
  </si>
  <si>
    <t>운택</t>
  </si>
  <si>
    <t>이찬</t>
  </si>
  <si>
    <t>득취</t>
  </si>
  <si>
    <t>명세</t>
  </si>
  <si>
    <t>필춘</t>
  </si>
  <si>
    <t>수항</t>
  </si>
  <si>
    <t>지언</t>
  </si>
  <si>
    <t>인행</t>
  </si>
  <si>
    <t>억수</t>
  </si>
  <si>
    <t>학득</t>
  </si>
  <si>
    <t>치도</t>
  </si>
  <si>
    <t>달흥</t>
  </si>
  <si>
    <t>계옥</t>
  </si>
  <si>
    <t>도헌</t>
  </si>
  <si>
    <t>계희</t>
  </si>
  <si>
    <t>여성</t>
  </si>
  <si>
    <t>문각</t>
  </si>
  <si>
    <t>계록</t>
  </si>
  <si>
    <t>철륜</t>
  </si>
  <si>
    <t>부흥</t>
  </si>
  <si>
    <t>수민</t>
  </si>
  <si>
    <t>덕문</t>
  </si>
  <si>
    <t>순주</t>
  </si>
  <si>
    <t>용구</t>
  </si>
  <si>
    <t>복태</t>
  </si>
  <si>
    <t>윤태</t>
  </si>
  <si>
    <t>준억</t>
  </si>
  <si>
    <t>재우</t>
  </si>
  <si>
    <t>헌민</t>
  </si>
  <si>
    <t>우실</t>
  </si>
  <si>
    <t>철운</t>
  </si>
  <si>
    <t>철곤</t>
  </si>
  <si>
    <t>무운</t>
  </si>
  <si>
    <t>풍손</t>
  </si>
  <si>
    <t>충복</t>
  </si>
  <si>
    <t>달득</t>
  </si>
  <si>
    <t>선철</t>
  </si>
  <si>
    <t>만지</t>
  </si>
  <si>
    <t>원복</t>
  </si>
  <si>
    <t>철문</t>
  </si>
  <si>
    <t>도광</t>
  </si>
  <si>
    <t>명대</t>
  </si>
  <si>
    <t>극상</t>
  </si>
  <si>
    <t>금이</t>
  </si>
  <si>
    <t>말득</t>
  </si>
  <si>
    <t>사망</t>
  </si>
  <si>
    <t>상춘</t>
  </si>
  <si>
    <t>인손</t>
  </si>
  <si>
    <t>묘중</t>
  </si>
  <si>
    <t>흥업</t>
  </si>
  <si>
    <t>흥손</t>
  </si>
  <si>
    <t>호</t>
  </si>
  <si>
    <t>용삼</t>
  </si>
  <si>
    <t>원삼</t>
  </si>
  <si>
    <t>시순</t>
  </si>
  <si>
    <t>종호</t>
  </si>
  <si>
    <t>대덕</t>
  </si>
  <si>
    <t>수갑</t>
  </si>
  <si>
    <t>득문</t>
  </si>
  <si>
    <t>억년</t>
  </si>
  <si>
    <t>잠중</t>
  </si>
  <si>
    <t>용석</t>
  </si>
  <si>
    <t>춘원</t>
  </si>
  <si>
    <t>국보</t>
  </si>
  <si>
    <t>창손</t>
  </si>
  <si>
    <t>만문</t>
  </si>
  <si>
    <t>계근</t>
  </si>
  <si>
    <t>지무</t>
  </si>
  <si>
    <t>춘성</t>
  </si>
  <si>
    <t>창북</t>
  </si>
  <si>
    <t>수대</t>
  </si>
  <si>
    <t>토득</t>
  </si>
  <si>
    <t>철장</t>
  </si>
  <si>
    <t>태복</t>
  </si>
  <si>
    <t>종</t>
  </si>
  <si>
    <t>응하</t>
  </si>
  <si>
    <t>춘보</t>
  </si>
  <si>
    <t>지준</t>
  </si>
  <si>
    <t>명상</t>
  </si>
  <si>
    <t>윤망</t>
  </si>
  <si>
    <t>희정</t>
  </si>
  <si>
    <t>세갑</t>
  </si>
  <si>
    <t>차득</t>
  </si>
  <si>
    <t>개불</t>
  </si>
  <si>
    <t>말읍금</t>
  </si>
  <si>
    <t>명일</t>
  </si>
  <si>
    <t>후종</t>
  </si>
  <si>
    <t>대득</t>
  </si>
  <si>
    <t>일광</t>
  </si>
  <si>
    <t>대빈</t>
  </si>
  <si>
    <t>완이</t>
  </si>
  <si>
    <t>덕일</t>
  </si>
  <si>
    <t>제해</t>
  </si>
  <si>
    <t>경한</t>
  </si>
  <si>
    <t>득종</t>
  </si>
  <si>
    <t>소흥주</t>
  </si>
  <si>
    <t>연옥</t>
  </si>
  <si>
    <t>유한</t>
  </si>
  <si>
    <t>광원</t>
  </si>
  <si>
    <t>길점</t>
  </si>
  <si>
    <t>이첨</t>
  </si>
  <si>
    <t>숙해</t>
  </si>
  <si>
    <t>성지</t>
  </si>
  <si>
    <t>흥숙</t>
  </si>
  <si>
    <t>수언</t>
  </si>
  <si>
    <t>사용</t>
  </si>
  <si>
    <t>재석</t>
  </si>
  <si>
    <t>식도</t>
  </si>
  <si>
    <t>대춘</t>
  </si>
  <si>
    <t>석규</t>
  </si>
  <si>
    <t>권성</t>
  </si>
  <si>
    <t>갑영</t>
  </si>
  <si>
    <t>규철</t>
  </si>
  <si>
    <t>대손</t>
  </si>
  <si>
    <t>백규</t>
  </si>
  <si>
    <t>학원</t>
  </si>
  <si>
    <t>지흥</t>
  </si>
  <si>
    <t>주득</t>
  </si>
  <si>
    <t>계순</t>
  </si>
  <si>
    <t>관진</t>
  </si>
  <si>
    <t>춘동</t>
  </si>
  <si>
    <t>상삼</t>
  </si>
  <si>
    <t>국룡</t>
  </si>
  <si>
    <t>광련</t>
  </si>
  <si>
    <t>교</t>
  </si>
  <si>
    <t>교영</t>
  </si>
  <si>
    <t>의탁</t>
  </si>
  <si>
    <t>태추</t>
  </si>
  <si>
    <t>달룡</t>
  </si>
  <si>
    <t>일덕</t>
  </si>
  <si>
    <t>광채</t>
  </si>
  <si>
    <t>응련</t>
  </si>
  <si>
    <t>익검</t>
  </si>
  <si>
    <t>덕현</t>
  </si>
  <si>
    <t>일후</t>
  </si>
  <si>
    <t>정덕</t>
  </si>
  <si>
    <t>유강</t>
  </si>
  <si>
    <t>정필</t>
  </si>
  <si>
    <t>오정</t>
  </si>
  <si>
    <t>천근</t>
  </si>
  <si>
    <t>윤국</t>
  </si>
  <si>
    <t>덕규</t>
  </si>
  <si>
    <t>종기</t>
  </si>
  <si>
    <t>사곤</t>
  </si>
  <si>
    <t>규형</t>
  </si>
  <si>
    <t>봉원</t>
  </si>
  <si>
    <t>증미</t>
  </si>
  <si>
    <t>암오</t>
  </si>
  <si>
    <t>수창</t>
  </si>
  <si>
    <t>용악</t>
  </si>
  <si>
    <t>상일</t>
  </si>
  <si>
    <t>춘화</t>
  </si>
  <si>
    <t>소근천</t>
  </si>
  <si>
    <t>명록</t>
  </si>
  <si>
    <t>천돌</t>
  </si>
  <si>
    <t>기선</t>
  </si>
  <si>
    <t>송돌</t>
  </si>
  <si>
    <t>건윤</t>
  </si>
  <si>
    <t>용해</t>
  </si>
  <si>
    <t>창진</t>
  </si>
  <si>
    <t>진억</t>
  </si>
  <si>
    <t>두선</t>
  </si>
  <si>
    <t>정홍</t>
  </si>
  <si>
    <t>동곤</t>
  </si>
  <si>
    <t>대선</t>
  </si>
  <si>
    <t>복수</t>
  </si>
  <si>
    <t>귀일</t>
  </si>
  <si>
    <t>주상</t>
  </si>
  <si>
    <t>대련</t>
  </si>
  <si>
    <t>복술</t>
  </si>
  <si>
    <t>명돌</t>
  </si>
  <si>
    <t>갑석</t>
  </si>
  <si>
    <t>복윤</t>
  </si>
  <si>
    <t>명채</t>
  </si>
  <si>
    <t>귀득</t>
  </si>
  <si>
    <t>재덕</t>
  </si>
  <si>
    <t>유안</t>
  </si>
  <si>
    <t>여신</t>
  </si>
  <si>
    <t>계일</t>
  </si>
  <si>
    <t>기영</t>
  </si>
  <si>
    <t>악이</t>
  </si>
  <si>
    <t>달호</t>
  </si>
  <si>
    <t>개동</t>
  </si>
  <si>
    <t>행빈</t>
  </si>
  <si>
    <t>성길</t>
  </si>
  <si>
    <t>복용</t>
  </si>
  <si>
    <t>봉우</t>
  </si>
  <si>
    <t>덕장</t>
  </si>
  <si>
    <t>송릉</t>
  </si>
  <si>
    <t>양문</t>
  </si>
  <si>
    <t>식</t>
  </si>
  <si>
    <t>맹복</t>
  </si>
  <si>
    <t>일천</t>
  </si>
  <si>
    <t>광춘</t>
  </si>
  <si>
    <t>용운</t>
  </si>
  <si>
    <t>광석</t>
  </si>
  <si>
    <t>태완</t>
  </si>
  <si>
    <t>광득</t>
  </si>
  <si>
    <t>태극</t>
  </si>
  <si>
    <t>사양</t>
  </si>
  <si>
    <t>덕원</t>
  </si>
  <si>
    <t>경방</t>
  </si>
  <si>
    <t>흥석</t>
  </si>
  <si>
    <t>천백</t>
  </si>
  <si>
    <t>영진</t>
  </si>
  <si>
    <t>일</t>
  </si>
  <si>
    <t>달순</t>
  </si>
  <si>
    <t>봉손</t>
  </si>
  <si>
    <t>기리손</t>
  </si>
  <si>
    <t>성도</t>
  </si>
  <si>
    <t>덕재</t>
  </si>
  <si>
    <t>응유</t>
  </si>
  <si>
    <t>부명</t>
  </si>
  <si>
    <t>생부직역</t>
  </si>
  <si>
    <t>광실</t>
  </si>
  <si>
    <t>달우</t>
  </si>
  <si>
    <t>생부명</t>
  </si>
  <si>
    <t>모직역</t>
  </si>
  <si>
    <t>모명</t>
  </si>
  <si>
    <t>진사</t>
  </si>
  <si>
    <t>가선한성부좌윤</t>
  </si>
  <si>
    <t>업</t>
  </si>
  <si>
    <t>조직역</t>
  </si>
  <si>
    <t>진원</t>
  </si>
  <si>
    <t>희백</t>
  </si>
  <si>
    <t>필선</t>
  </si>
  <si>
    <t>부주</t>
  </si>
  <si>
    <t>원중</t>
  </si>
  <si>
    <t>성량</t>
  </si>
  <si>
    <t>치광</t>
  </si>
  <si>
    <t>범국</t>
  </si>
  <si>
    <t>유채</t>
  </si>
  <si>
    <t>덕용</t>
  </si>
  <si>
    <t>응삼</t>
  </si>
  <si>
    <t>준재</t>
  </si>
  <si>
    <t>재욱</t>
  </si>
  <si>
    <t>광백</t>
  </si>
  <si>
    <t>중령</t>
  </si>
  <si>
    <t>검동</t>
  </si>
  <si>
    <t>시성</t>
  </si>
  <si>
    <t>봉기</t>
  </si>
  <si>
    <t>홍호</t>
  </si>
  <si>
    <t>명구</t>
  </si>
  <si>
    <t>복세</t>
  </si>
  <si>
    <t>운찬</t>
  </si>
  <si>
    <t>창대</t>
  </si>
  <si>
    <t>잠선</t>
  </si>
  <si>
    <t>상달</t>
  </si>
  <si>
    <t>봉서</t>
  </si>
  <si>
    <t>원흥</t>
  </si>
  <si>
    <t>준일</t>
  </si>
  <si>
    <t>선진</t>
  </si>
  <si>
    <t>시래</t>
  </si>
  <si>
    <t>억달</t>
  </si>
  <si>
    <t>종달</t>
  </si>
  <si>
    <t>취점</t>
  </si>
  <si>
    <t>대종</t>
  </si>
  <si>
    <t>원재</t>
  </si>
  <si>
    <t>동빈</t>
  </si>
  <si>
    <t>재흥</t>
  </si>
  <si>
    <t>천리</t>
  </si>
  <si>
    <t>경삼</t>
  </si>
  <si>
    <t>덕곤</t>
  </si>
  <si>
    <t>봉집</t>
  </si>
  <si>
    <t>복섬</t>
  </si>
  <si>
    <t>덕암</t>
  </si>
  <si>
    <t>영무</t>
  </si>
  <si>
    <t>필룡</t>
  </si>
  <si>
    <t>우광</t>
  </si>
  <si>
    <t>학봉</t>
  </si>
  <si>
    <t>순태</t>
  </si>
  <si>
    <t>치세</t>
  </si>
  <si>
    <t>원명</t>
  </si>
  <si>
    <t>우흥</t>
  </si>
  <si>
    <t>삼수</t>
  </si>
  <si>
    <t>영원</t>
  </si>
  <si>
    <t>신세</t>
  </si>
  <si>
    <t>민달</t>
  </si>
  <si>
    <t>필성</t>
  </si>
  <si>
    <t>풍기</t>
  </si>
  <si>
    <t>태식</t>
  </si>
  <si>
    <t>여중</t>
  </si>
  <si>
    <t>명순</t>
  </si>
  <si>
    <t>계화</t>
  </si>
  <si>
    <t>귀후</t>
  </si>
  <si>
    <t>유태</t>
  </si>
  <si>
    <t>일복</t>
  </si>
  <si>
    <t>자명</t>
  </si>
  <si>
    <t>대걸</t>
  </si>
  <si>
    <t>시채</t>
  </si>
  <si>
    <t>하명</t>
  </si>
  <si>
    <t>유근</t>
  </si>
  <si>
    <t>세강</t>
  </si>
  <si>
    <t>덕삼</t>
  </si>
  <si>
    <t>삼이</t>
  </si>
  <si>
    <t>취언</t>
  </si>
  <si>
    <t>원국</t>
  </si>
  <si>
    <t>여태</t>
  </si>
  <si>
    <t>계후</t>
  </si>
  <si>
    <t>견내</t>
  </si>
  <si>
    <t>취대</t>
  </si>
  <si>
    <t>해필</t>
  </si>
  <si>
    <t>미일</t>
  </si>
  <si>
    <t>순필</t>
  </si>
  <si>
    <t>월명</t>
  </si>
  <si>
    <t>천봉</t>
  </si>
  <si>
    <t>성창</t>
  </si>
  <si>
    <t>필준</t>
  </si>
  <si>
    <t>달억</t>
  </si>
  <si>
    <t>준세</t>
  </si>
  <si>
    <t>팽련</t>
  </si>
  <si>
    <t>용세</t>
  </si>
  <si>
    <t>어채</t>
  </si>
  <si>
    <t>인필</t>
  </si>
  <si>
    <t>영태</t>
  </si>
  <si>
    <t>만재</t>
  </si>
  <si>
    <t>이대</t>
  </si>
  <si>
    <t>흥동</t>
  </si>
  <si>
    <t>하필</t>
  </si>
  <si>
    <t>준경</t>
  </si>
  <si>
    <t>한우</t>
  </si>
  <si>
    <t>악수</t>
  </si>
  <si>
    <t>화정</t>
  </si>
  <si>
    <t>재빈</t>
  </si>
  <si>
    <t>봉국</t>
  </si>
  <si>
    <t>춘도</t>
  </si>
  <si>
    <t>화복</t>
  </si>
  <si>
    <t>손용</t>
  </si>
  <si>
    <t>충삼</t>
  </si>
  <si>
    <t>만삼</t>
  </si>
  <si>
    <t>사의</t>
  </si>
  <si>
    <t>성채</t>
  </si>
  <si>
    <t>성점</t>
  </si>
  <si>
    <t>손세</t>
  </si>
  <si>
    <t>해숙</t>
  </si>
  <si>
    <t>우철</t>
  </si>
  <si>
    <t>정문</t>
  </si>
  <si>
    <t>지채</t>
  </si>
  <si>
    <t>정채</t>
  </si>
  <si>
    <t>해량</t>
  </si>
  <si>
    <t>잠태</t>
  </si>
  <si>
    <t>구화</t>
  </si>
  <si>
    <t>복선</t>
  </si>
  <si>
    <t>정운</t>
  </si>
  <si>
    <t>덕빈</t>
  </si>
  <si>
    <t>감돌</t>
  </si>
  <si>
    <t>성진</t>
  </si>
  <si>
    <t>팔생</t>
  </si>
  <si>
    <t>익겸</t>
  </si>
  <si>
    <t>지현</t>
  </si>
  <si>
    <t>복련</t>
  </si>
  <si>
    <t>지권</t>
  </si>
  <si>
    <t>치복</t>
  </si>
  <si>
    <t>덕대</t>
  </si>
  <si>
    <t>한증</t>
  </si>
  <si>
    <t>덕정</t>
  </si>
  <si>
    <t>여삼</t>
  </si>
  <si>
    <t>명도</t>
  </si>
  <si>
    <t>후세</t>
  </si>
  <si>
    <t>필의</t>
  </si>
  <si>
    <t>덕신</t>
  </si>
  <si>
    <t>하대</t>
  </si>
  <si>
    <t>필신</t>
  </si>
  <si>
    <t>계헌</t>
  </si>
  <si>
    <t>선준</t>
  </si>
  <si>
    <t>선흥</t>
  </si>
  <si>
    <t>시화</t>
  </si>
  <si>
    <t>재창</t>
  </si>
  <si>
    <t>응덕</t>
  </si>
  <si>
    <t>성후</t>
  </si>
  <si>
    <t>세황</t>
  </si>
  <si>
    <t>세만</t>
  </si>
  <si>
    <t>손룡</t>
  </si>
  <si>
    <t>수운</t>
  </si>
  <si>
    <t>두숭</t>
  </si>
  <si>
    <t>일경</t>
  </si>
  <si>
    <t>부만</t>
  </si>
  <si>
    <t>화학</t>
  </si>
  <si>
    <t>여화</t>
  </si>
  <si>
    <t>정우</t>
  </si>
  <si>
    <t>계갑</t>
  </si>
  <si>
    <t>참돌</t>
  </si>
  <si>
    <t>치화</t>
  </si>
  <si>
    <t>한오</t>
  </si>
  <si>
    <t>중재</t>
  </si>
  <si>
    <t>창신</t>
  </si>
  <si>
    <t>응우</t>
  </si>
  <si>
    <t>인업</t>
  </si>
  <si>
    <t>한택</t>
  </si>
  <si>
    <t>귀선</t>
  </si>
  <si>
    <t>세일</t>
  </si>
  <si>
    <t>창익</t>
  </si>
  <si>
    <t>수지</t>
  </si>
  <si>
    <t>동락</t>
  </si>
  <si>
    <t>참만</t>
  </si>
  <si>
    <t>성동</t>
  </si>
  <si>
    <t>만걸</t>
  </si>
  <si>
    <t>증춘</t>
  </si>
  <si>
    <t>수선</t>
  </si>
  <si>
    <t>정득</t>
  </si>
  <si>
    <t>채대</t>
  </si>
  <si>
    <t>개태</t>
  </si>
  <si>
    <t>서구</t>
  </si>
  <si>
    <t>수읍</t>
  </si>
  <si>
    <t>상직</t>
  </si>
  <si>
    <t>구몽</t>
  </si>
  <si>
    <t>희일</t>
  </si>
  <si>
    <t>득추</t>
  </si>
  <si>
    <t>산돌</t>
  </si>
  <si>
    <t>만점</t>
  </si>
  <si>
    <t>치우</t>
  </si>
  <si>
    <t>덕석</t>
  </si>
  <si>
    <t>하숙</t>
  </si>
  <si>
    <t>인만</t>
  </si>
  <si>
    <t>태관</t>
  </si>
  <si>
    <t>명행</t>
  </si>
  <si>
    <t>인삼</t>
  </si>
  <si>
    <t>취신</t>
  </si>
  <si>
    <t>명북</t>
  </si>
  <si>
    <t>원길</t>
  </si>
  <si>
    <t>성한</t>
  </si>
  <si>
    <t>치정</t>
  </si>
  <si>
    <t>만행</t>
  </si>
  <si>
    <t>득화</t>
  </si>
  <si>
    <t>희명</t>
  </si>
  <si>
    <t>우점</t>
  </si>
  <si>
    <t>서한</t>
  </si>
  <si>
    <t>송춘</t>
  </si>
  <si>
    <t>백중</t>
  </si>
  <si>
    <t>시운</t>
  </si>
  <si>
    <t>필만</t>
  </si>
  <si>
    <t>다지</t>
  </si>
  <si>
    <t>증채</t>
  </si>
  <si>
    <t>부삼</t>
  </si>
  <si>
    <t>개돌</t>
  </si>
  <si>
    <t>정렬</t>
  </si>
  <si>
    <t>선선</t>
  </si>
  <si>
    <t>종한</t>
  </si>
  <si>
    <t>홍언</t>
  </si>
  <si>
    <t>한좌</t>
  </si>
  <si>
    <t>재강</t>
  </si>
  <si>
    <t>여채</t>
  </si>
  <si>
    <t>흥준</t>
  </si>
  <si>
    <t>희영</t>
  </si>
  <si>
    <t>필용</t>
  </si>
  <si>
    <t>봉내</t>
  </si>
  <si>
    <t>태중</t>
  </si>
  <si>
    <t>귀업</t>
  </si>
  <si>
    <t>치갑</t>
  </si>
  <si>
    <t>주백</t>
  </si>
  <si>
    <t>수삼</t>
  </si>
  <si>
    <t>치수</t>
  </si>
  <si>
    <t>성오</t>
  </si>
  <si>
    <t>범언</t>
  </si>
  <si>
    <t>상윤</t>
  </si>
  <si>
    <t>치운</t>
  </si>
  <si>
    <t>덕휘</t>
  </si>
  <si>
    <t>중태</t>
  </si>
  <si>
    <t>관임</t>
  </si>
  <si>
    <t>항연</t>
  </si>
  <si>
    <t>민한</t>
  </si>
  <si>
    <t>성묵</t>
  </si>
  <si>
    <t>루</t>
  </si>
  <si>
    <t>원한</t>
  </si>
  <si>
    <t>득용</t>
  </si>
  <si>
    <t>조일</t>
  </si>
  <si>
    <t>득채</t>
  </si>
  <si>
    <t>응국</t>
  </si>
  <si>
    <t>귀홍</t>
  </si>
  <si>
    <t>재숙</t>
  </si>
  <si>
    <t>수임</t>
  </si>
  <si>
    <t>흥악</t>
  </si>
  <si>
    <t>종필</t>
  </si>
  <si>
    <t>재형</t>
  </si>
  <si>
    <t>재동</t>
  </si>
  <si>
    <t>대복</t>
  </si>
  <si>
    <t>만의</t>
  </si>
  <si>
    <t>성망</t>
  </si>
  <si>
    <t>앙중</t>
  </si>
  <si>
    <t>운</t>
  </si>
  <si>
    <t>정동</t>
  </si>
  <si>
    <t>봉신</t>
  </si>
  <si>
    <t>일순</t>
  </si>
  <si>
    <t>시윤</t>
  </si>
  <si>
    <t>재식</t>
  </si>
  <si>
    <t>운세</t>
  </si>
  <si>
    <t>동종</t>
  </si>
  <si>
    <t>정계</t>
  </si>
  <si>
    <t>억겸</t>
  </si>
  <si>
    <t>필손</t>
  </si>
  <si>
    <t>성철</t>
  </si>
  <si>
    <t>종상</t>
  </si>
  <si>
    <t>용성</t>
  </si>
  <si>
    <t>득춘</t>
  </si>
  <si>
    <t>재삼</t>
  </si>
  <si>
    <t>필진</t>
  </si>
  <si>
    <t>흥태</t>
  </si>
  <si>
    <t>석재</t>
  </si>
  <si>
    <t>방로</t>
  </si>
  <si>
    <t>유익</t>
  </si>
  <si>
    <t>원준</t>
  </si>
  <si>
    <t>덕륭</t>
  </si>
  <si>
    <t>세대</t>
  </si>
  <si>
    <t>윤우</t>
  </si>
  <si>
    <t>희상</t>
  </si>
  <si>
    <t>수평</t>
  </si>
  <si>
    <t>응릉</t>
  </si>
  <si>
    <t>치재</t>
  </si>
  <si>
    <t>우주</t>
  </si>
  <si>
    <t>정손</t>
  </si>
  <si>
    <t>만주</t>
  </si>
  <si>
    <t>종해</t>
  </si>
  <si>
    <t>준민</t>
  </si>
  <si>
    <t>근망</t>
  </si>
  <si>
    <t>유성</t>
  </si>
  <si>
    <t>필해</t>
  </si>
  <si>
    <t>달주</t>
  </si>
  <si>
    <t>혜재</t>
  </si>
  <si>
    <t>성인</t>
  </si>
  <si>
    <t>봉</t>
  </si>
  <si>
    <t>태봉</t>
  </si>
  <si>
    <t>집중</t>
  </si>
  <si>
    <t>세원</t>
  </si>
  <si>
    <t>원선</t>
  </si>
  <si>
    <t>청석</t>
  </si>
  <si>
    <t>봉영</t>
  </si>
  <si>
    <t>이삼</t>
  </si>
  <si>
    <t>순조</t>
  </si>
  <si>
    <t>태우</t>
  </si>
  <si>
    <t>필관</t>
  </si>
  <si>
    <t>수흥</t>
  </si>
  <si>
    <t>세옥</t>
  </si>
  <si>
    <t>명장</t>
  </si>
  <si>
    <t>광업</t>
  </si>
  <si>
    <t>운서</t>
  </si>
  <si>
    <t>재복</t>
  </si>
  <si>
    <t>산봉</t>
  </si>
  <si>
    <t>치인</t>
  </si>
  <si>
    <t>동엽</t>
  </si>
  <si>
    <t>만필</t>
  </si>
  <si>
    <t>은채</t>
  </si>
  <si>
    <t>서욱</t>
  </si>
  <si>
    <t>석금</t>
  </si>
  <si>
    <t>대익</t>
  </si>
  <si>
    <t>격추</t>
  </si>
  <si>
    <t>취문</t>
  </si>
  <si>
    <t>윤전</t>
  </si>
  <si>
    <t>의령</t>
  </si>
  <si>
    <t>철전</t>
  </si>
  <si>
    <t>경학</t>
  </si>
  <si>
    <t>명재</t>
  </si>
  <si>
    <t>도의</t>
  </si>
  <si>
    <t>우상</t>
  </si>
  <si>
    <t>춘복</t>
  </si>
  <si>
    <t>덕보</t>
  </si>
  <si>
    <t>일홍</t>
  </si>
  <si>
    <t>귀성</t>
  </si>
  <si>
    <t>성의</t>
  </si>
  <si>
    <t>준</t>
  </si>
  <si>
    <t>도흥</t>
  </si>
  <si>
    <t>해경</t>
  </si>
  <si>
    <t>대욱</t>
  </si>
  <si>
    <t>효재</t>
  </si>
  <si>
    <t>벽후</t>
  </si>
  <si>
    <t>덕필</t>
  </si>
  <si>
    <t>이망</t>
  </si>
  <si>
    <t>극잠</t>
  </si>
  <si>
    <t>진해</t>
  </si>
  <si>
    <t>춘백</t>
  </si>
  <si>
    <t>근둘</t>
  </si>
  <si>
    <t>언수</t>
  </si>
  <si>
    <t>해중</t>
  </si>
  <si>
    <t>귀재</t>
  </si>
  <si>
    <t>선한</t>
  </si>
  <si>
    <t>필언</t>
  </si>
  <si>
    <t>인여</t>
  </si>
  <si>
    <t>익옥</t>
  </si>
  <si>
    <t>대시</t>
  </si>
  <si>
    <t>계명</t>
  </si>
  <si>
    <t>의범</t>
  </si>
  <si>
    <t>우춘</t>
  </si>
  <si>
    <t>몽득</t>
  </si>
  <si>
    <t>암외</t>
  </si>
  <si>
    <t>용여</t>
  </si>
  <si>
    <t>광한</t>
  </si>
  <si>
    <t>선갑</t>
  </si>
  <si>
    <t>복주</t>
  </si>
  <si>
    <t>귀상</t>
  </si>
  <si>
    <t>동열</t>
  </si>
  <si>
    <t>득수</t>
  </si>
  <si>
    <t>경흥</t>
  </si>
  <si>
    <t>범동</t>
  </si>
  <si>
    <t>용재</t>
  </si>
  <si>
    <t>남만</t>
  </si>
  <si>
    <t>석능</t>
  </si>
  <si>
    <t>일신</t>
  </si>
  <si>
    <t>온채</t>
  </si>
  <si>
    <t>득천</t>
  </si>
  <si>
    <t>득락</t>
  </si>
  <si>
    <t>춘봉</t>
  </si>
  <si>
    <t>익구</t>
  </si>
  <si>
    <t>종범</t>
  </si>
  <si>
    <t>광절</t>
  </si>
  <si>
    <t>덕상</t>
  </si>
  <si>
    <t>두옥</t>
  </si>
  <si>
    <t>귀태</t>
  </si>
  <si>
    <t>세민</t>
  </si>
  <si>
    <t>방언</t>
  </si>
  <si>
    <t>흥엽</t>
  </si>
  <si>
    <t>세림</t>
  </si>
  <si>
    <t>창우</t>
  </si>
  <si>
    <t>덕채</t>
  </si>
  <si>
    <t>진창</t>
  </si>
  <si>
    <t>선삼</t>
  </si>
  <si>
    <t>천적</t>
  </si>
  <si>
    <t>효길</t>
  </si>
  <si>
    <t>유찬</t>
  </si>
  <si>
    <t>해종</t>
  </si>
  <si>
    <t>응상</t>
  </si>
  <si>
    <t>여옥</t>
  </si>
  <si>
    <t>해강</t>
  </si>
  <si>
    <t>사연</t>
  </si>
  <si>
    <t>한태</t>
  </si>
  <si>
    <t>국대</t>
  </si>
  <si>
    <t>대규</t>
  </si>
  <si>
    <t>명희</t>
  </si>
  <si>
    <t>희주</t>
  </si>
  <si>
    <t>경우</t>
  </si>
  <si>
    <t>두형</t>
  </si>
  <si>
    <t>성화</t>
  </si>
  <si>
    <t>명삼</t>
  </si>
  <si>
    <t>태영</t>
  </si>
  <si>
    <t>달용</t>
  </si>
  <si>
    <t>취련</t>
  </si>
  <si>
    <t>기모</t>
  </si>
  <si>
    <t>일우</t>
  </si>
  <si>
    <t>만방</t>
  </si>
  <si>
    <t>성징</t>
  </si>
  <si>
    <t>명욱</t>
  </si>
  <si>
    <t>현규</t>
  </si>
  <si>
    <t>수택</t>
  </si>
  <si>
    <t>덕중</t>
  </si>
  <si>
    <t>몽재</t>
  </si>
  <si>
    <t>일재</t>
  </si>
  <si>
    <t>봉화</t>
  </si>
  <si>
    <t>용채</t>
  </si>
  <si>
    <t>서윤</t>
  </si>
  <si>
    <t>용택</t>
  </si>
  <si>
    <t>중일</t>
  </si>
  <si>
    <t>영화</t>
  </si>
  <si>
    <t>수암</t>
  </si>
  <si>
    <t>상정</t>
  </si>
  <si>
    <t>유문</t>
  </si>
  <si>
    <t>덕영</t>
  </si>
  <si>
    <t>경대</t>
  </si>
  <si>
    <t>국신</t>
  </si>
  <si>
    <t>치달</t>
  </si>
  <si>
    <t>인서</t>
  </si>
  <si>
    <t>익여</t>
  </si>
  <si>
    <t>봉문</t>
  </si>
  <si>
    <t>봉석</t>
  </si>
  <si>
    <t>광려</t>
  </si>
  <si>
    <t>명동</t>
  </si>
  <si>
    <t>병선</t>
  </si>
  <si>
    <t>인보</t>
  </si>
  <si>
    <t>능일</t>
  </si>
  <si>
    <t>월후</t>
  </si>
  <si>
    <t>사신</t>
  </si>
  <si>
    <t>세윤</t>
  </si>
  <si>
    <t>봉채</t>
  </si>
  <si>
    <t>정도</t>
  </si>
  <si>
    <t>업산</t>
  </si>
  <si>
    <t>두치</t>
  </si>
  <si>
    <t>문일</t>
  </si>
  <si>
    <t>홍해</t>
  </si>
  <si>
    <t>우영</t>
  </si>
  <si>
    <t>영안</t>
  </si>
  <si>
    <t>필</t>
  </si>
  <si>
    <t>용갑</t>
  </si>
  <si>
    <t>중만</t>
  </si>
  <si>
    <t>원화</t>
  </si>
  <si>
    <t>조종</t>
  </si>
  <si>
    <t>성신</t>
  </si>
  <si>
    <t>채룡</t>
  </si>
  <si>
    <t>걸수</t>
  </si>
  <si>
    <t>취갑</t>
  </si>
  <si>
    <t>운성</t>
  </si>
  <si>
    <t>하일</t>
  </si>
  <si>
    <t>성락</t>
  </si>
  <si>
    <t>응택</t>
  </si>
  <si>
    <t>기삼</t>
  </si>
  <si>
    <t>명복</t>
  </si>
  <si>
    <t>백석</t>
  </si>
  <si>
    <t>천손</t>
  </si>
  <si>
    <t>소부</t>
  </si>
  <si>
    <t>두대</t>
  </si>
  <si>
    <t>중화</t>
  </si>
  <si>
    <t>주동</t>
  </si>
  <si>
    <t>윤집</t>
  </si>
  <si>
    <t>상경</t>
  </si>
  <si>
    <t>봉정</t>
  </si>
  <si>
    <t>귀우</t>
  </si>
  <si>
    <t>봉선</t>
  </si>
  <si>
    <t>창수</t>
  </si>
  <si>
    <t>조명</t>
  </si>
  <si>
    <t>자헌</t>
  </si>
  <si>
    <t>통정자헌</t>
  </si>
  <si>
    <t>숭정</t>
  </si>
  <si>
    <t>장군</t>
  </si>
  <si>
    <t>가선대부</t>
  </si>
  <si>
    <t>자선</t>
  </si>
  <si>
    <t>헌대부동지중추부사</t>
  </si>
  <si>
    <t>통정공조참의</t>
  </si>
  <si>
    <t>가선대부행한성부좌윤</t>
  </si>
  <si>
    <t>군자감정</t>
  </si>
  <si>
    <t>통덕랑</t>
  </si>
  <si>
    <t>통정대부공조참의</t>
  </si>
  <si>
    <t>증조직역</t>
  </si>
  <si>
    <t>여백</t>
  </si>
  <si>
    <t>태백</t>
  </si>
  <si>
    <t>주한</t>
  </si>
  <si>
    <t>화원</t>
  </si>
  <si>
    <t>익손</t>
  </si>
  <si>
    <t>재명</t>
  </si>
  <si>
    <t>이걸</t>
  </si>
  <si>
    <t>여재</t>
  </si>
  <si>
    <t>일귀</t>
  </si>
  <si>
    <t>영보</t>
  </si>
  <si>
    <t>희우</t>
  </si>
  <si>
    <t>천구</t>
  </si>
  <si>
    <t>사학</t>
  </si>
  <si>
    <t>룡</t>
  </si>
  <si>
    <t>석용</t>
  </si>
  <si>
    <t>하추</t>
  </si>
  <si>
    <t>영구</t>
  </si>
  <si>
    <t>재발</t>
  </si>
  <si>
    <t>진숙</t>
  </si>
  <si>
    <t>만번</t>
  </si>
  <si>
    <t>종복</t>
  </si>
  <si>
    <t>세준</t>
  </si>
  <si>
    <t>참손</t>
  </si>
  <si>
    <t>진선</t>
  </si>
  <si>
    <t>봉명</t>
  </si>
  <si>
    <t>협</t>
  </si>
  <si>
    <t>팔덕</t>
  </si>
  <si>
    <t>익적</t>
  </si>
  <si>
    <t>한문</t>
  </si>
  <si>
    <t>우추</t>
  </si>
  <si>
    <t>태의</t>
  </si>
  <si>
    <t>경상</t>
  </si>
  <si>
    <t>금남</t>
  </si>
  <si>
    <t>걸방</t>
  </si>
  <si>
    <t>영중</t>
  </si>
  <si>
    <t>익채</t>
  </si>
  <si>
    <t>득빈</t>
  </si>
  <si>
    <t>수채</t>
  </si>
  <si>
    <t>수덕</t>
  </si>
  <si>
    <t>지발</t>
  </si>
  <si>
    <t>부춘</t>
  </si>
  <si>
    <t>치옥</t>
  </si>
  <si>
    <t>치중</t>
  </si>
  <si>
    <t>어둔</t>
  </si>
  <si>
    <t>서주</t>
  </si>
  <si>
    <t>수망</t>
  </si>
  <si>
    <t>희걸</t>
  </si>
  <si>
    <t>구원</t>
  </si>
  <si>
    <t>금철</t>
  </si>
  <si>
    <t>말갑</t>
  </si>
  <si>
    <t>성민</t>
  </si>
  <si>
    <t>대점</t>
  </si>
  <si>
    <t>해만</t>
  </si>
  <si>
    <t>숙</t>
  </si>
  <si>
    <t>한상</t>
  </si>
  <si>
    <t>처원</t>
  </si>
  <si>
    <t>정갑</t>
  </si>
  <si>
    <t>호문</t>
  </si>
  <si>
    <t>만집</t>
  </si>
  <si>
    <t>암</t>
  </si>
  <si>
    <t>세명</t>
  </si>
  <si>
    <t>안지</t>
  </si>
  <si>
    <t>진술</t>
  </si>
  <si>
    <t>태련</t>
  </si>
  <si>
    <t>태걸</t>
  </si>
  <si>
    <t>유선</t>
  </si>
  <si>
    <t>시완</t>
  </si>
  <si>
    <t>태갑</t>
  </si>
  <si>
    <t>손철</t>
  </si>
  <si>
    <t>준후</t>
  </si>
  <si>
    <t>철</t>
  </si>
  <si>
    <t>응해</t>
  </si>
  <si>
    <t>덕선</t>
  </si>
  <si>
    <t>걸발</t>
  </si>
  <si>
    <t>순명</t>
  </si>
  <si>
    <t>주읍</t>
  </si>
  <si>
    <t>시용</t>
  </si>
  <si>
    <t>대봉</t>
  </si>
  <si>
    <t>자기</t>
  </si>
  <si>
    <t>남천</t>
  </si>
  <si>
    <t>수문</t>
  </si>
  <si>
    <t>덕성</t>
  </si>
  <si>
    <t>임춘</t>
  </si>
  <si>
    <t>선양</t>
  </si>
  <si>
    <t>정로</t>
  </si>
  <si>
    <t>달</t>
  </si>
  <si>
    <t>분갑</t>
  </si>
  <si>
    <t>재천</t>
  </si>
  <si>
    <t>감암</t>
  </si>
  <si>
    <t>원로</t>
  </si>
  <si>
    <t>옥용</t>
  </si>
  <si>
    <t>문돌</t>
  </si>
  <si>
    <t>태점</t>
  </si>
  <si>
    <t>채덕</t>
  </si>
  <si>
    <t>득원</t>
  </si>
  <si>
    <t>모호</t>
  </si>
  <si>
    <t>탁</t>
  </si>
  <si>
    <t>기지</t>
  </si>
  <si>
    <t>기용</t>
  </si>
  <si>
    <t>성해</t>
  </si>
  <si>
    <t>담사리</t>
  </si>
  <si>
    <t>명옥</t>
  </si>
  <si>
    <t>치길</t>
  </si>
  <si>
    <t>문효</t>
  </si>
  <si>
    <t>두화</t>
  </si>
  <si>
    <t>세도</t>
  </si>
  <si>
    <t>진흥</t>
  </si>
  <si>
    <t>우응</t>
  </si>
  <si>
    <t>상현</t>
  </si>
  <si>
    <t>세규</t>
  </si>
  <si>
    <t>윤천</t>
  </si>
  <si>
    <t>재태</t>
  </si>
  <si>
    <t>화발</t>
  </si>
  <si>
    <t>원돌</t>
  </si>
  <si>
    <t>원걸</t>
  </si>
  <si>
    <t>두련</t>
  </si>
  <si>
    <t>치백</t>
  </si>
  <si>
    <t>대도</t>
  </si>
  <si>
    <t>주현</t>
  </si>
  <si>
    <t>동백</t>
  </si>
  <si>
    <t>민호</t>
  </si>
  <si>
    <t>담</t>
  </si>
  <si>
    <t>태흥</t>
  </si>
  <si>
    <t>안재</t>
  </si>
  <si>
    <t>근상</t>
  </si>
  <si>
    <t>봉세</t>
  </si>
  <si>
    <t>사석</t>
  </si>
  <si>
    <t>취정</t>
  </si>
  <si>
    <t>태수</t>
  </si>
  <si>
    <t>태실</t>
  </si>
  <si>
    <t>타송</t>
  </si>
  <si>
    <t>익수</t>
  </si>
  <si>
    <t>한지</t>
  </si>
  <si>
    <t>중려</t>
  </si>
  <si>
    <t>실달</t>
  </si>
  <si>
    <t>일채</t>
  </si>
  <si>
    <t>윤갑</t>
  </si>
  <si>
    <t>한적</t>
  </si>
  <si>
    <t>보국</t>
  </si>
  <si>
    <t>중춘</t>
  </si>
  <si>
    <t>인걸</t>
  </si>
  <si>
    <t>한국</t>
  </si>
  <si>
    <t>만발</t>
  </si>
  <si>
    <t>무재</t>
  </si>
  <si>
    <t>만금</t>
  </si>
  <si>
    <t>국성</t>
  </si>
  <si>
    <t>몽필</t>
  </si>
  <si>
    <t>극만</t>
  </si>
  <si>
    <t>무장</t>
  </si>
  <si>
    <t>영재</t>
  </si>
  <si>
    <t>만정</t>
  </si>
  <si>
    <t>춘업</t>
  </si>
  <si>
    <t>준집</t>
  </si>
  <si>
    <t>성일</t>
  </si>
  <si>
    <t>맹발</t>
  </si>
  <si>
    <t>치걸</t>
  </si>
  <si>
    <t>기안</t>
  </si>
  <si>
    <t>성방</t>
  </si>
  <si>
    <t>후참</t>
  </si>
  <si>
    <t>해운</t>
  </si>
  <si>
    <t>취복</t>
  </si>
  <si>
    <t>감손</t>
  </si>
  <si>
    <t>창휘</t>
  </si>
  <si>
    <t>윤한</t>
  </si>
  <si>
    <t>선기</t>
  </si>
  <si>
    <t>여형</t>
  </si>
  <si>
    <t>응돈</t>
  </si>
  <si>
    <t>만후</t>
  </si>
  <si>
    <t>응환</t>
  </si>
  <si>
    <t>유환</t>
  </si>
  <si>
    <t>항묵</t>
  </si>
  <si>
    <t>정화</t>
  </si>
  <si>
    <t>상형</t>
  </si>
  <si>
    <t>원만</t>
  </si>
  <si>
    <t>재헌</t>
  </si>
  <si>
    <t>면형</t>
  </si>
  <si>
    <t>이석</t>
  </si>
  <si>
    <t>약후</t>
  </si>
  <si>
    <t>규운</t>
  </si>
  <si>
    <t>유식</t>
  </si>
  <si>
    <t>빈문</t>
  </si>
  <si>
    <t>무채</t>
  </si>
  <si>
    <t>인기</t>
  </si>
  <si>
    <t>봉령</t>
  </si>
  <si>
    <t>근준</t>
  </si>
  <si>
    <t>수안</t>
  </si>
  <si>
    <t>대흥</t>
  </si>
  <si>
    <t>경안</t>
  </si>
  <si>
    <t>혐</t>
  </si>
  <si>
    <t>상관</t>
  </si>
  <si>
    <t>석조</t>
  </si>
  <si>
    <t>성조</t>
  </si>
  <si>
    <t>세중</t>
  </si>
  <si>
    <t>흡</t>
  </si>
  <si>
    <t>몽윤</t>
  </si>
  <si>
    <t>영휘</t>
  </si>
  <si>
    <t>승화</t>
  </si>
  <si>
    <t>성범</t>
  </si>
  <si>
    <t>근발</t>
  </si>
  <si>
    <t>춘배</t>
  </si>
  <si>
    <t>청채</t>
  </si>
  <si>
    <t>선유</t>
  </si>
  <si>
    <t>신원</t>
  </si>
  <si>
    <t>취중</t>
  </si>
  <si>
    <t>철근</t>
  </si>
  <si>
    <t>춘금</t>
  </si>
  <si>
    <t>득창</t>
  </si>
  <si>
    <t>득청</t>
  </si>
  <si>
    <t>일추</t>
  </si>
  <si>
    <t>후백</t>
  </si>
  <si>
    <t>세우</t>
  </si>
  <si>
    <t>원창</t>
  </si>
  <si>
    <t>의명</t>
  </si>
  <si>
    <t>봉대</t>
  </si>
  <si>
    <t>한조</t>
  </si>
  <si>
    <t>태성</t>
  </si>
  <si>
    <t>섬</t>
  </si>
  <si>
    <t>준화</t>
  </si>
  <si>
    <t>동근</t>
  </si>
  <si>
    <t>천주</t>
  </si>
  <si>
    <t>이련</t>
  </si>
  <si>
    <t>호대</t>
  </si>
  <si>
    <t>윤구</t>
  </si>
  <si>
    <t>맹성</t>
  </si>
  <si>
    <t>영광</t>
  </si>
  <si>
    <t>진백</t>
  </si>
  <si>
    <t>준호</t>
  </si>
  <si>
    <t>도명</t>
  </si>
  <si>
    <t>성규</t>
  </si>
  <si>
    <t>삼달</t>
  </si>
  <si>
    <t>창재</t>
  </si>
  <si>
    <t>상영</t>
  </si>
  <si>
    <t>계우</t>
  </si>
  <si>
    <t>경왕</t>
  </si>
  <si>
    <t>도삼</t>
  </si>
  <si>
    <t>하준</t>
  </si>
  <si>
    <t>우서</t>
  </si>
  <si>
    <t>하팔</t>
  </si>
  <si>
    <t>지근</t>
  </si>
  <si>
    <t>진국</t>
  </si>
  <si>
    <t>유연</t>
  </si>
  <si>
    <t>중서</t>
  </si>
  <si>
    <t>지벽</t>
  </si>
  <si>
    <t>후철</t>
  </si>
  <si>
    <t>영로</t>
  </si>
  <si>
    <t>성득</t>
  </si>
  <si>
    <t>득삼</t>
  </si>
  <si>
    <t>청운</t>
  </si>
  <si>
    <t>서실</t>
  </si>
  <si>
    <t>만흥</t>
  </si>
  <si>
    <t>유재</t>
  </si>
  <si>
    <t>남열</t>
  </si>
  <si>
    <t>기오</t>
  </si>
  <si>
    <t>중인</t>
  </si>
  <si>
    <t>팽세</t>
  </si>
  <si>
    <t>몽희</t>
  </si>
  <si>
    <t>원갑</t>
  </si>
  <si>
    <t>혁용</t>
  </si>
  <si>
    <t>재근</t>
  </si>
  <si>
    <t>여상</t>
  </si>
  <si>
    <t>옥여</t>
  </si>
  <si>
    <t>익천</t>
  </si>
  <si>
    <t>용발</t>
  </si>
  <si>
    <t>태주</t>
  </si>
  <si>
    <t>상록</t>
  </si>
  <si>
    <t>원백</t>
  </si>
  <si>
    <t>백상</t>
  </si>
  <si>
    <t>정룡</t>
  </si>
  <si>
    <t>용원</t>
  </si>
  <si>
    <t>장식</t>
  </si>
  <si>
    <t>창섭</t>
  </si>
  <si>
    <t>계망</t>
  </si>
  <si>
    <t>시두</t>
  </si>
  <si>
    <t>복회</t>
  </si>
  <si>
    <t>흥오</t>
  </si>
  <si>
    <t>좌은</t>
  </si>
  <si>
    <t>청여</t>
  </si>
  <si>
    <t>상여</t>
  </si>
  <si>
    <t>희구</t>
  </si>
  <si>
    <t>우준</t>
  </si>
  <si>
    <t>주옥</t>
  </si>
  <si>
    <t>업선</t>
  </si>
  <si>
    <t>진석</t>
  </si>
  <si>
    <t>준종</t>
  </si>
  <si>
    <t>상발</t>
  </si>
  <si>
    <t>복우</t>
  </si>
  <si>
    <t>복도</t>
  </si>
  <si>
    <t>원보</t>
  </si>
  <si>
    <t>익령</t>
  </si>
  <si>
    <t>익순</t>
  </si>
  <si>
    <t>지장</t>
  </si>
  <si>
    <t>중영</t>
  </si>
  <si>
    <t>화지</t>
  </si>
  <si>
    <t>성기</t>
  </si>
  <si>
    <t>후정</t>
  </si>
  <si>
    <t>삼학</t>
  </si>
  <si>
    <t>한하</t>
  </si>
  <si>
    <t>동우</t>
  </si>
  <si>
    <t>치행</t>
  </si>
  <si>
    <t>취인</t>
  </si>
  <si>
    <t>려</t>
  </si>
  <si>
    <t>연태</t>
  </si>
  <si>
    <t>금도</t>
  </si>
  <si>
    <t>여광</t>
  </si>
  <si>
    <t>선봉</t>
  </si>
  <si>
    <t>욱</t>
  </si>
  <si>
    <t>윤옥</t>
  </si>
  <si>
    <t>윤원</t>
  </si>
  <si>
    <t>국현</t>
  </si>
  <si>
    <t>지범</t>
  </si>
  <si>
    <t>막지</t>
  </si>
  <si>
    <t>한해</t>
  </si>
  <si>
    <t>경직</t>
  </si>
  <si>
    <t>동업</t>
  </si>
  <si>
    <t>적우</t>
  </si>
  <si>
    <t>우창</t>
  </si>
  <si>
    <t>무정</t>
  </si>
  <si>
    <t>진망</t>
  </si>
  <si>
    <t>한룡</t>
  </si>
  <si>
    <t>백서</t>
  </si>
  <si>
    <t>수륜</t>
  </si>
  <si>
    <t>유순</t>
  </si>
  <si>
    <t>각동</t>
  </si>
  <si>
    <t>달삼</t>
  </si>
  <si>
    <t>맹휘</t>
  </si>
  <si>
    <t>만숙</t>
  </si>
  <si>
    <t>하석</t>
  </si>
  <si>
    <t>백이</t>
  </si>
  <si>
    <t>이태</t>
  </si>
  <si>
    <t>석걸</t>
  </si>
  <si>
    <t>여악</t>
  </si>
  <si>
    <t>양춘</t>
  </si>
  <si>
    <t>두황</t>
  </si>
  <si>
    <t>상지</t>
  </si>
  <si>
    <t>중삼</t>
  </si>
  <si>
    <t>시주</t>
  </si>
  <si>
    <t>구익</t>
  </si>
  <si>
    <t>지정</t>
  </si>
  <si>
    <t>세기</t>
  </si>
  <si>
    <t>재원</t>
  </si>
  <si>
    <t>만욱</t>
  </si>
  <si>
    <t>세필</t>
  </si>
  <si>
    <t>시춘</t>
  </si>
  <si>
    <t>석태</t>
  </si>
  <si>
    <t>광세</t>
  </si>
  <si>
    <t>세맥</t>
  </si>
  <si>
    <t>창후</t>
  </si>
  <si>
    <t>윤욱</t>
  </si>
  <si>
    <t>희채</t>
  </si>
  <si>
    <t>귀발</t>
  </si>
  <si>
    <t>순돌</t>
  </si>
  <si>
    <t>만중</t>
  </si>
  <si>
    <t>시중</t>
  </si>
  <si>
    <t>대옥</t>
  </si>
  <si>
    <t>치오</t>
  </si>
  <si>
    <t>춘돌</t>
  </si>
  <si>
    <t>두성</t>
  </si>
  <si>
    <t>시관</t>
  </si>
  <si>
    <t>익련</t>
  </si>
  <si>
    <t>주정</t>
  </si>
  <si>
    <t>원도</t>
  </si>
  <si>
    <t>진영</t>
  </si>
  <si>
    <t>봉광</t>
  </si>
  <si>
    <t>은복</t>
  </si>
  <si>
    <t>동립</t>
  </si>
  <si>
    <t>필대</t>
  </si>
  <si>
    <t>창술</t>
  </si>
  <si>
    <t>사순</t>
  </si>
  <si>
    <t>맹욱</t>
  </si>
  <si>
    <t>영숙</t>
  </si>
  <si>
    <t>치만</t>
  </si>
  <si>
    <t>봉천</t>
  </si>
  <si>
    <t>필지</t>
  </si>
  <si>
    <t>명달</t>
  </si>
  <si>
    <t>우수</t>
  </si>
  <si>
    <t>창태</t>
  </si>
  <si>
    <t>명기</t>
  </si>
  <si>
    <t>인후</t>
  </si>
  <si>
    <t>우련</t>
  </si>
  <si>
    <t>관석</t>
  </si>
  <si>
    <t>차성</t>
  </si>
  <si>
    <t>이달</t>
  </si>
  <si>
    <t>두칠</t>
  </si>
  <si>
    <t>화익</t>
  </si>
  <si>
    <t>만단</t>
  </si>
  <si>
    <t>광벽</t>
  </si>
  <si>
    <t>재일</t>
  </si>
  <si>
    <t>맹륜</t>
  </si>
  <si>
    <t>상걸</t>
  </si>
  <si>
    <t>홍욱</t>
  </si>
  <si>
    <t>창건</t>
  </si>
  <si>
    <t>익중</t>
  </si>
  <si>
    <t>만겸</t>
  </si>
  <si>
    <t>중해</t>
  </si>
  <si>
    <t>세관</t>
  </si>
  <si>
    <t>옥형</t>
  </si>
  <si>
    <t>증조명</t>
  </si>
  <si>
    <t>성균진사</t>
  </si>
  <si>
    <t>업유</t>
  </si>
  <si>
    <t>향</t>
  </si>
  <si>
    <t>외조직역</t>
  </si>
  <si>
    <t>정인</t>
  </si>
  <si>
    <t>정복수</t>
  </si>
  <si>
    <t>문부본</t>
  </si>
  <si>
    <t>전득성</t>
  </si>
  <si>
    <t>전익수</t>
  </si>
  <si>
    <t>장인주</t>
  </si>
  <si>
    <t>황찰록</t>
  </si>
  <si>
    <t>민우상</t>
  </si>
  <si>
    <t>윤화복</t>
  </si>
  <si>
    <t>오은득</t>
  </si>
  <si>
    <t>갈준재</t>
  </si>
  <si>
    <t>구귀이</t>
  </si>
  <si>
    <t>박구종</t>
  </si>
  <si>
    <t>조득선</t>
  </si>
  <si>
    <t>박만세</t>
  </si>
  <si>
    <t>강흥동</t>
  </si>
  <si>
    <t>박춘삼</t>
  </si>
  <si>
    <t>전후시</t>
  </si>
  <si>
    <t>정잉선</t>
  </si>
  <si>
    <t>한사성</t>
  </si>
  <si>
    <t>윤한만</t>
  </si>
  <si>
    <t>정세국</t>
  </si>
  <si>
    <t>박수삼</t>
  </si>
  <si>
    <t>정상영</t>
  </si>
  <si>
    <t>배대진</t>
  </si>
  <si>
    <t>박선필</t>
  </si>
  <si>
    <t>서두숭</t>
  </si>
  <si>
    <t>박부익</t>
  </si>
  <si>
    <t>박춘두</t>
  </si>
  <si>
    <t>정성화</t>
  </si>
  <si>
    <t>백말삼</t>
  </si>
  <si>
    <t>박물문</t>
  </si>
  <si>
    <t>한우천</t>
  </si>
  <si>
    <t>최후귀</t>
  </si>
  <si>
    <t>정필언</t>
  </si>
  <si>
    <t>고유화</t>
  </si>
  <si>
    <t>장세준</t>
  </si>
  <si>
    <t>윤계인</t>
  </si>
  <si>
    <t>박윤성</t>
  </si>
  <si>
    <t>구안평</t>
  </si>
  <si>
    <t>최복수</t>
  </si>
  <si>
    <t>최천만</t>
  </si>
  <si>
    <t>신만삼</t>
  </si>
  <si>
    <t>정성채</t>
  </si>
  <si>
    <t>구원손</t>
  </si>
  <si>
    <t>안해대</t>
  </si>
  <si>
    <t>송지순</t>
  </si>
  <si>
    <t>박치영</t>
  </si>
  <si>
    <t>배득록</t>
  </si>
  <si>
    <t>박충국</t>
  </si>
  <si>
    <t>전천추</t>
  </si>
  <si>
    <t>백덕삼</t>
  </si>
  <si>
    <t>갈추중</t>
  </si>
  <si>
    <t>갈정욱</t>
  </si>
  <si>
    <t>문채광</t>
  </si>
  <si>
    <t>정걸익</t>
  </si>
  <si>
    <t>석귀채</t>
  </si>
  <si>
    <t>장한복</t>
  </si>
  <si>
    <t>구원국</t>
  </si>
  <si>
    <t>윤좌은</t>
  </si>
  <si>
    <t>전무재</t>
  </si>
  <si>
    <t>곽재일</t>
  </si>
  <si>
    <t>강운대</t>
  </si>
  <si>
    <t>배상원</t>
  </si>
  <si>
    <t>전후일</t>
  </si>
  <si>
    <t>최성도</t>
  </si>
  <si>
    <t>강정갑</t>
  </si>
  <si>
    <t>구해복</t>
  </si>
  <si>
    <t>백덕발</t>
  </si>
  <si>
    <t>배옥룡</t>
  </si>
  <si>
    <t>서두영</t>
  </si>
  <si>
    <t>신광한</t>
  </si>
  <si>
    <t>서순철</t>
  </si>
  <si>
    <t>박악지</t>
  </si>
  <si>
    <t>마명수</t>
  </si>
  <si>
    <t>장부금</t>
  </si>
  <si>
    <t>박만춘</t>
  </si>
  <si>
    <t>정기용</t>
  </si>
  <si>
    <t>권귀석</t>
  </si>
  <si>
    <t>박만흥</t>
  </si>
  <si>
    <t>박후세</t>
  </si>
  <si>
    <t>윤명주</t>
  </si>
  <si>
    <t>곽정문</t>
  </si>
  <si>
    <t>배화정</t>
  </si>
  <si>
    <t>윤사언</t>
  </si>
  <si>
    <t>문세업</t>
  </si>
  <si>
    <t>배달성</t>
  </si>
  <si>
    <t>최후</t>
  </si>
  <si>
    <t>문계득</t>
  </si>
  <si>
    <t>조백손</t>
  </si>
  <si>
    <t>박지수</t>
  </si>
  <si>
    <t>차한서</t>
  </si>
  <si>
    <t>장달권</t>
  </si>
  <si>
    <t>홍계춘</t>
  </si>
  <si>
    <t>오덕련</t>
  </si>
  <si>
    <t>윤치언</t>
  </si>
  <si>
    <t>서세갑</t>
  </si>
  <si>
    <t>정만재</t>
  </si>
  <si>
    <t>박계득</t>
  </si>
  <si>
    <t>성해수</t>
  </si>
  <si>
    <t>정업이</t>
  </si>
  <si>
    <t>조백순</t>
  </si>
  <si>
    <t>서우대</t>
  </si>
  <si>
    <t>조극로</t>
  </si>
  <si>
    <t>조광애</t>
  </si>
  <si>
    <t>장개돌</t>
  </si>
  <si>
    <t>백사천</t>
  </si>
  <si>
    <t>서순천</t>
  </si>
  <si>
    <t>박재영</t>
  </si>
  <si>
    <t>홍석주</t>
  </si>
  <si>
    <t>구창완</t>
  </si>
  <si>
    <t>홍석규</t>
  </si>
  <si>
    <t>배성찬</t>
  </si>
  <si>
    <t>최성록</t>
  </si>
  <si>
    <t>박태수</t>
  </si>
  <si>
    <t>정석갑</t>
  </si>
  <si>
    <t>박성용</t>
  </si>
  <si>
    <t>배성대</t>
  </si>
  <si>
    <t>정학지</t>
  </si>
  <si>
    <t>박원남</t>
  </si>
  <si>
    <t>변인만</t>
  </si>
  <si>
    <t>갈계흥</t>
  </si>
  <si>
    <t>배중채</t>
  </si>
  <si>
    <t>손원삼</t>
  </si>
  <si>
    <t>윤우은</t>
  </si>
  <si>
    <t>박원삼</t>
  </si>
  <si>
    <t>배학인</t>
  </si>
  <si>
    <t>박창대</t>
  </si>
  <si>
    <t>박순봉</t>
  </si>
  <si>
    <t>한성화</t>
  </si>
  <si>
    <t>배성원</t>
  </si>
  <si>
    <t>정동억</t>
  </si>
  <si>
    <t>정득상</t>
  </si>
  <si>
    <t>강지흥</t>
  </si>
  <si>
    <t>백운석</t>
  </si>
  <si>
    <t>박만점</t>
  </si>
  <si>
    <t>배봉석</t>
  </si>
  <si>
    <t>박진흥</t>
  </si>
  <si>
    <t>정원이</t>
  </si>
  <si>
    <t>권대명</t>
  </si>
  <si>
    <t>백성갑</t>
  </si>
  <si>
    <t>오순봉</t>
  </si>
  <si>
    <t>문흥동</t>
  </si>
  <si>
    <t>최중대</t>
  </si>
  <si>
    <t>서항봉</t>
  </si>
  <si>
    <t>석도걸</t>
  </si>
  <si>
    <t>박만대</t>
  </si>
  <si>
    <t>배흥록</t>
  </si>
  <si>
    <t>구충국</t>
  </si>
  <si>
    <t>구원영</t>
  </si>
  <si>
    <t>최학문</t>
  </si>
  <si>
    <t>정동규</t>
  </si>
  <si>
    <t>방정태</t>
  </si>
  <si>
    <t>강순삼</t>
  </si>
  <si>
    <t>한달이</t>
  </si>
  <si>
    <t>박영무</t>
  </si>
  <si>
    <t>배천강</t>
  </si>
  <si>
    <t>손초성</t>
  </si>
  <si>
    <t>최득용</t>
  </si>
  <si>
    <t>송태수</t>
  </si>
  <si>
    <t>오득지</t>
  </si>
  <si>
    <t>장천월</t>
  </si>
  <si>
    <t>구순구</t>
  </si>
  <si>
    <t>구충삼</t>
  </si>
  <si>
    <t>석도선</t>
  </si>
  <si>
    <t>강상국</t>
  </si>
  <si>
    <t>조춘대</t>
  </si>
  <si>
    <t>남기원</t>
  </si>
  <si>
    <t>손치권</t>
  </si>
  <si>
    <t>정필성</t>
  </si>
  <si>
    <t>성재원</t>
  </si>
  <si>
    <t>배성구</t>
  </si>
  <si>
    <t>박천석</t>
  </si>
  <si>
    <t>정순읍</t>
  </si>
  <si>
    <t>박일수</t>
  </si>
  <si>
    <t>배상국</t>
  </si>
  <si>
    <t>최진세</t>
  </si>
  <si>
    <t>손천발</t>
  </si>
  <si>
    <t>허소년</t>
  </si>
  <si>
    <t>최무반</t>
  </si>
  <si>
    <t>백운성</t>
  </si>
  <si>
    <t>서석진</t>
  </si>
  <si>
    <t>유계후</t>
  </si>
  <si>
    <t>최만대</t>
  </si>
  <si>
    <t>박일삼</t>
  </si>
  <si>
    <t>조차돌</t>
  </si>
  <si>
    <t>조춘흥</t>
  </si>
  <si>
    <t>구익태</t>
  </si>
  <si>
    <t>강익수</t>
  </si>
  <si>
    <t>구득대</t>
  </si>
  <si>
    <t>백천학</t>
  </si>
  <si>
    <t>구복해</t>
  </si>
  <si>
    <t>박백삼</t>
  </si>
  <si>
    <t>배돌명</t>
  </si>
  <si>
    <t>정이길</t>
  </si>
  <si>
    <t>강익점</t>
  </si>
  <si>
    <t>배두엄</t>
  </si>
  <si>
    <t>성성삼</t>
  </si>
  <si>
    <t>최진구</t>
  </si>
  <si>
    <t>문재화</t>
  </si>
  <si>
    <t>조환복</t>
  </si>
  <si>
    <t>구석한</t>
  </si>
  <si>
    <t>최덕수</t>
  </si>
  <si>
    <t>배취일</t>
  </si>
  <si>
    <t>강여득</t>
  </si>
  <si>
    <t>최춘갑</t>
  </si>
  <si>
    <t>백주복</t>
  </si>
  <si>
    <t>최일봉</t>
  </si>
  <si>
    <t>정성민</t>
  </si>
  <si>
    <t>최봉신</t>
  </si>
  <si>
    <t>배동업</t>
  </si>
  <si>
    <t>조차석</t>
  </si>
  <si>
    <t>성주복</t>
  </si>
  <si>
    <t>양무화</t>
  </si>
  <si>
    <t>구수안</t>
  </si>
  <si>
    <t>고성</t>
  </si>
  <si>
    <t>구달복</t>
  </si>
  <si>
    <t>성형삼</t>
  </si>
  <si>
    <t>배복남</t>
  </si>
  <si>
    <t>정치동</t>
  </si>
  <si>
    <t>박우춘</t>
  </si>
  <si>
    <t>백이옥</t>
  </si>
  <si>
    <t>최무치</t>
  </si>
  <si>
    <t>문흥주</t>
  </si>
  <si>
    <t>조윤옥</t>
  </si>
  <si>
    <t>최두천</t>
  </si>
  <si>
    <t>박기성</t>
  </si>
  <si>
    <t>박기영</t>
  </si>
  <si>
    <t>최익진</t>
  </si>
  <si>
    <t>배적철</t>
  </si>
  <si>
    <t>박원삭</t>
  </si>
  <si>
    <t>백운발</t>
  </si>
  <si>
    <t>최유화</t>
  </si>
  <si>
    <t>권병수</t>
  </si>
  <si>
    <t>허권</t>
  </si>
  <si>
    <t>정덕화</t>
  </si>
  <si>
    <t>차흥문</t>
  </si>
  <si>
    <t>정희원</t>
  </si>
  <si>
    <t>최동채</t>
  </si>
  <si>
    <t>송익만</t>
  </si>
  <si>
    <t>허윤</t>
  </si>
  <si>
    <t>황태종</t>
  </si>
  <si>
    <t>박영수</t>
  </si>
  <si>
    <t>박사욱</t>
  </si>
  <si>
    <t>박재승</t>
  </si>
  <si>
    <t>신선응</t>
  </si>
  <si>
    <t>장두천</t>
  </si>
  <si>
    <t>서쾌선</t>
  </si>
  <si>
    <t>송기신</t>
  </si>
  <si>
    <t>박수인</t>
  </si>
  <si>
    <t>주호영</t>
  </si>
  <si>
    <t>전성망</t>
  </si>
  <si>
    <t>손영세</t>
  </si>
  <si>
    <t>최도흥</t>
  </si>
  <si>
    <t>방우성</t>
  </si>
  <si>
    <t>전성인</t>
  </si>
  <si>
    <t>정상문</t>
  </si>
  <si>
    <t>정천윤</t>
  </si>
  <si>
    <t>정진남</t>
  </si>
  <si>
    <t>전만필</t>
  </si>
  <si>
    <t>신재종</t>
  </si>
  <si>
    <t>문성대</t>
  </si>
  <si>
    <t>박기규</t>
  </si>
  <si>
    <t>정정세</t>
  </si>
  <si>
    <t>윤응진</t>
  </si>
  <si>
    <t>박팽미</t>
  </si>
  <si>
    <t>장순삼</t>
  </si>
  <si>
    <t>권응열</t>
  </si>
  <si>
    <t>구순철</t>
  </si>
  <si>
    <t>강도선</t>
  </si>
  <si>
    <t>강후천</t>
  </si>
  <si>
    <t>도만필</t>
  </si>
  <si>
    <t>정인득</t>
  </si>
  <si>
    <t>정성복</t>
  </si>
  <si>
    <t>진문복</t>
  </si>
  <si>
    <t>배처관</t>
  </si>
  <si>
    <t>배처동</t>
  </si>
  <si>
    <t>정진상</t>
  </si>
  <si>
    <t>전동신</t>
  </si>
  <si>
    <t>신광태</t>
  </si>
  <si>
    <t>표운</t>
  </si>
  <si>
    <t>박동인</t>
  </si>
  <si>
    <t>강원득</t>
  </si>
  <si>
    <t>황도일</t>
  </si>
  <si>
    <t>서주호</t>
  </si>
  <si>
    <t>신련</t>
  </si>
  <si>
    <t>서기록</t>
  </si>
  <si>
    <t>윤대성</t>
  </si>
  <si>
    <t>조용재</t>
  </si>
  <si>
    <t>백도운</t>
  </si>
  <si>
    <t>백동진</t>
  </si>
  <si>
    <t>변벽</t>
  </si>
  <si>
    <t>윤성대</t>
  </si>
  <si>
    <t>정정수</t>
  </si>
  <si>
    <t>박명춘</t>
  </si>
  <si>
    <t>정지순</t>
  </si>
  <si>
    <t>기학이</t>
  </si>
  <si>
    <t>박지응</t>
  </si>
  <si>
    <t>조한집</t>
  </si>
  <si>
    <t>손몽조</t>
  </si>
  <si>
    <t>배달세</t>
  </si>
  <si>
    <t>변지영</t>
  </si>
  <si>
    <t>최극진</t>
  </si>
  <si>
    <t>엄하</t>
  </si>
  <si>
    <t>남태중</t>
  </si>
  <si>
    <t>장익양</t>
  </si>
  <si>
    <t>변일재</t>
  </si>
  <si>
    <t>정석동</t>
  </si>
  <si>
    <t>손준민</t>
  </si>
  <si>
    <t>하필청</t>
  </si>
  <si>
    <t>장규석</t>
  </si>
  <si>
    <t>윤광선</t>
  </si>
  <si>
    <t>차귀성</t>
  </si>
  <si>
    <t>갈계하</t>
  </si>
  <si>
    <t>민광종</t>
  </si>
  <si>
    <t>박성유</t>
  </si>
  <si>
    <t>박득후</t>
  </si>
  <si>
    <t>윤상언</t>
  </si>
  <si>
    <t>박회실</t>
  </si>
  <si>
    <t>장송달</t>
  </si>
  <si>
    <t>백시추</t>
  </si>
  <si>
    <t>황재국</t>
  </si>
  <si>
    <t>최익봉</t>
  </si>
  <si>
    <t>박순득</t>
  </si>
  <si>
    <t>정금철</t>
  </si>
  <si>
    <t>강치화</t>
  </si>
  <si>
    <t>전학륜</t>
  </si>
  <si>
    <t>갈도옥</t>
  </si>
  <si>
    <t>신덕준</t>
  </si>
  <si>
    <t>최응호</t>
  </si>
  <si>
    <t>송조일</t>
  </si>
  <si>
    <t>박개태</t>
  </si>
  <si>
    <t>박광호</t>
  </si>
  <si>
    <t>전태중</t>
  </si>
  <si>
    <t>곽장춘</t>
  </si>
  <si>
    <t>갈유문</t>
  </si>
  <si>
    <t>장의대</t>
  </si>
  <si>
    <t>곽세완</t>
  </si>
  <si>
    <t>구만종</t>
  </si>
  <si>
    <t>곽국</t>
  </si>
  <si>
    <t>정용득</t>
  </si>
  <si>
    <t>최득원</t>
  </si>
  <si>
    <t>최삭불</t>
  </si>
  <si>
    <t>장련</t>
  </si>
  <si>
    <t>박경호</t>
  </si>
  <si>
    <t>채인문</t>
  </si>
  <si>
    <t>차명수</t>
  </si>
  <si>
    <t>정선흥</t>
  </si>
  <si>
    <t>최치동</t>
  </si>
  <si>
    <t>박용삼</t>
  </si>
  <si>
    <t>성원춘</t>
  </si>
  <si>
    <t>정일득</t>
  </si>
  <si>
    <t>박만근</t>
  </si>
  <si>
    <t>구옥천</t>
  </si>
  <si>
    <t>최억보</t>
  </si>
  <si>
    <t>도동찬</t>
  </si>
  <si>
    <t>박문호</t>
  </si>
  <si>
    <t>권상득</t>
  </si>
  <si>
    <t>조을익</t>
  </si>
  <si>
    <t>손학주</t>
  </si>
  <si>
    <t>손희수</t>
  </si>
  <si>
    <t>박유찬</t>
  </si>
  <si>
    <t>배소천</t>
  </si>
  <si>
    <t>최유항</t>
  </si>
  <si>
    <t>곽진취</t>
  </si>
  <si>
    <t>한능이</t>
  </si>
  <si>
    <t>차삭불</t>
  </si>
  <si>
    <t>신익광</t>
  </si>
  <si>
    <t>정복도</t>
  </si>
  <si>
    <t>하세광</t>
  </si>
  <si>
    <t>송기손</t>
  </si>
  <si>
    <t>신광국</t>
  </si>
  <si>
    <t>전우풍</t>
  </si>
  <si>
    <t>조광언</t>
  </si>
  <si>
    <t>신광익</t>
  </si>
  <si>
    <t>오수언</t>
  </si>
  <si>
    <t>진상국</t>
  </si>
  <si>
    <t>권대봉</t>
  </si>
  <si>
    <t>전학윤</t>
  </si>
  <si>
    <t>최일삼</t>
  </si>
  <si>
    <t>성문해</t>
  </si>
  <si>
    <t>박사문</t>
  </si>
  <si>
    <t>최경천</t>
  </si>
  <si>
    <t>황천혁</t>
  </si>
  <si>
    <t>석중오</t>
  </si>
  <si>
    <t>차한증</t>
  </si>
  <si>
    <t>최만구</t>
  </si>
  <si>
    <t>정원득</t>
  </si>
  <si>
    <t>조득련</t>
  </si>
  <si>
    <t>정성갑</t>
  </si>
  <si>
    <t>허혁</t>
  </si>
  <si>
    <t>서달덕</t>
  </si>
  <si>
    <t>정성문</t>
  </si>
  <si>
    <t>장세구</t>
  </si>
  <si>
    <t>허명삼</t>
  </si>
  <si>
    <t>하봉상</t>
  </si>
  <si>
    <t>곽리</t>
  </si>
  <si>
    <t>조한추</t>
  </si>
  <si>
    <t>유업광</t>
  </si>
  <si>
    <t>손명철</t>
  </si>
  <si>
    <t>추득은</t>
  </si>
  <si>
    <t>도성대</t>
  </si>
  <si>
    <t>조작명</t>
  </si>
  <si>
    <t>윤정규</t>
  </si>
  <si>
    <t>정일삼</t>
  </si>
  <si>
    <t>권말손</t>
  </si>
  <si>
    <t>차후철</t>
  </si>
  <si>
    <t>배서흥</t>
  </si>
  <si>
    <t>정후시</t>
  </si>
  <si>
    <t>구한기</t>
  </si>
  <si>
    <t>최석곤</t>
  </si>
  <si>
    <t>박원채</t>
  </si>
  <si>
    <t>박문옥</t>
  </si>
  <si>
    <t>유개진</t>
  </si>
  <si>
    <t>최맹옥</t>
  </si>
  <si>
    <t>박대보</t>
  </si>
  <si>
    <t>강극중</t>
  </si>
  <si>
    <t>신한명</t>
  </si>
  <si>
    <t>박재일</t>
  </si>
  <si>
    <t>배경화</t>
  </si>
  <si>
    <t>조시화</t>
  </si>
  <si>
    <t>진진재</t>
  </si>
  <si>
    <t>구흥대</t>
  </si>
  <si>
    <t>최두성</t>
  </si>
  <si>
    <t>박사일</t>
  </si>
  <si>
    <t>정화춘</t>
  </si>
  <si>
    <t>최응강</t>
  </si>
  <si>
    <t>황천돌</t>
  </si>
  <si>
    <t>배소부</t>
  </si>
  <si>
    <t>배달언</t>
  </si>
  <si>
    <t>안후종</t>
  </si>
  <si>
    <t>서명주</t>
  </si>
  <si>
    <t>서용득</t>
  </si>
  <si>
    <t>정태종</t>
  </si>
  <si>
    <t>윤성운</t>
  </si>
  <si>
    <t>오주원</t>
  </si>
  <si>
    <t>곽만재</t>
  </si>
  <si>
    <t>강선업</t>
  </si>
  <si>
    <t>공성준</t>
  </si>
  <si>
    <t>최일장</t>
  </si>
  <si>
    <t>성태기</t>
  </si>
  <si>
    <t>서도항</t>
  </si>
  <si>
    <t>정용삼</t>
  </si>
  <si>
    <t>박사연</t>
  </si>
  <si>
    <t>박상용</t>
  </si>
  <si>
    <t>전치선</t>
  </si>
  <si>
    <t>조명순</t>
  </si>
  <si>
    <t>조일량</t>
  </si>
  <si>
    <t>최윤삼</t>
  </si>
  <si>
    <t>강태일</t>
  </si>
  <si>
    <t>박춘동</t>
  </si>
  <si>
    <t>정기선</t>
  </si>
  <si>
    <t>최도천</t>
  </si>
  <si>
    <t>박용석</t>
  </si>
  <si>
    <t>전대흥</t>
  </si>
  <si>
    <t>박춘태</t>
  </si>
  <si>
    <t>최일용</t>
  </si>
  <si>
    <t>정성필</t>
  </si>
  <si>
    <t>장수인</t>
  </si>
  <si>
    <t>송흥손</t>
  </si>
  <si>
    <t>정귀중</t>
  </si>
  <si>
    <t>백진섭</t>
  </si>
  <si>
    <t>전달춘</t>
  </si>
  <si>
    <t>박사강</t>
  </si>
  <si>
    <t>장석운</t>
  </si>
  <si>
    <t>배시중</t>
  </si>
  <si>
    <t>최용복</t>
  </si>
  <si>
    <t>외조명</t>
  </si>
  <si>
    <t>남평</t>
  </si>
  <si>
    <t>오주</t>
  </si>
  <si>
    <t>안악</t>
  </si>
  <si>
    <t>철원</t>
  </si>
  <si>
    <t>옥천</t>
  </si>
  <si>
    <t>옥산</t>
  </si>
  <si>
    <t>군위</t>
  </si>
  <si>
    <t>정선</t>
  </si>
  <si>
    <t>행주</t>
  </si>
  <si>
    <t>계산</t>
  </si>
  <si>
    <t>화순</t>
  </si>
  <si>
    <t>동</t>
  </si>
  <si>
    <t>순천</t>
  </si>
  <si>
    <t>의주</t>
  </si>
  <si>
    <t>외본</t>
  </si>
  <si>
    <t>年度</t>
  </si>
  <si>
    <t>面名</t>
  </si>
  <si>
    <t>면명</t>
  </si>
  <si>
    <t>順番</t>
  </si>
  <si>
    <t>主戶</t>
  </si>
  <si>
    <t>주호</t>
  </si>
  <si>
    <r>
      <t>孟</t>
    </r>
    <r>
      <rPr>
        <sz val="10"/>
        <rFont val="Arial"/>
        <family val="2"/>
      </rPr>
      <t>崘</t>
    </r>
  </si>
  <si>
    <r>
      <t>白振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</si>
  <si>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馦</t>
    </r>
  </si>
  <si>
    <r>
      <t>夢</t>
    </r>
    <r>
      <rPr>
        <sz val="10"/>
        <rFont val="Arial"/>
        <family val="2"/>
      </rPr>
      <t>狑</t>
    </r>
  </si>
  <si>
    <r>
      <t>潤</t>
    </r>
    <r>
      <rPr>
        <sz val="10"/>
        <rFont val="Arial"/>
        <family val="2"/>
      </rPr>
      <t>国</t>
    </r>
  </si>
  <si>
    <r>
      <t>許</t>
    </r>
    <r>
      <rPr>
        <sz val="10"/>
        <rFont val="Arial"/>
        <family val="2"/>
      </rPr>
      <t>璛</t>
    </r>
  </si>
  <si>
    <r>
      <t>尙</t>
    </r>
    <r>
      <rPr>
        <sz val="10"/>
        <rFont val="Arial"/>
        <family val="2"/>
      </rPr>
      <t>国</t>
    </r>
  </si>
  <si>
    <r>
      <t>陳尙</t>
    </r>
    <r>
      <rPr>
        <sz val="10"/>
        <rFont val="Arial"/>
        <family val="2"/>
      </rPr>
      <t>国</t>
    </r>
  </si>
  <si>
    <r>
      <t>仁</t>
    </r>
    <r>
      <rPr>
        <sz val="10"/>
        <rFont val="Arial"/>
        <family val="2"/>
      </rPr>
      <t>国</t>
    </r>
  </si>
  <si>
    <r>
      <t>申光</t>
    </r>
    <r>
      <rPr>
        <sz val="10"/>
        <rFont val="Arial"/>
        <family val="2"/>
      </rPr>
      <t>国</t>
    </r>
  </si>
  <si>
    <t>득X</t>
  </si>
  <si>
    <r>
      <t>興</t>
    </r>
    <r>
      <rPr>
        <sz val="10"/>
        <rFont val="Arial"/>
        <family val="2"/>
      </rPr>
      <t>国</t>
    </r>
  </si>
  <si>
    <r>
      <t>昌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</si>
  <si>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榏</t>
    </r>
  </si>
  <si>
    <r>
      <t>大</t>
    </r>
    <r>
      <rPr>
        <sz val="10"/>
        <rFont val="Arial"/>
        <family val="2"/>
      </rPr>
      <t>献</t>
    </r>
  </si>
  <si>
    <r>
      <t>儀</t>
    </r>
    <r>
      <rPr>
        <sz val="10"/>
        <rFont val="Arial"/>
        <family val="2"/>
      </rPr>
      <t>狑</t>
    </r>
  </si>
  <si>
    <t>강X</t>
  </si>
  <si>
    <r>
      <t>楊春</t>
    </r>
    <r>
      <rPr>
        <sz val="10"/>
        <rFont val="Arial"/>
        <family val="2"/>
      </rPr>
      <t>芌</t>
    </r>
  </si>
  <si>
    <r>
      <rPr>
        <sz val="10"/>
        <rFont val="Arial"/>
        <family val="2"/>
      </rPr>
      <t>潒</t>
    </r>
  </si>
  <si>
    <r>
      <t>載</t>
    </r>
    <r>
      <rPr>
        <sz val="10"/>
        <rFont val="Arial"/>
        <family val="2"/>
      </rPr>
      <t>献</t>
    </r>
  </si>
  <si>
    <r>
      <t>膺</t>
    </r>
    <r>
      <rPr>
        <sz val="10"/>
        <rFont val="Arial"/>
        <family val="2"/>
      </rPr>
      <t>国</t>
    </r>
  </si>
  <si>
    <r>
      <t>厚</t>
    </r>
    <r>
      <rPr>
        <sz val="10"/>
        <rFont val="Arial"/>
        <family val="2"/>
      </rPr>
      <t>旵</t>
    </r>
  </si>
  <si>
    <t>X옥</t>
  </si>
  <si>
    <r>
      <t>成</t>
    </r>
    <r>
      <rPr>
        <sz val="10"/>
        <rFont val="Arial"/>
        <family val="2"/>
      </rPr>
      <t>国</t>
    </r>
  </si>
  <si>
    <r>
      <t>汗</t>
    </r>
    <r>
      <rPr>
        <sz val="10"/>
        <rFont val="Arial"/>
        <family val="2"/>
      </rPr>
      <t>国</t>
    </r>
  </si>
  <si>
    <r>
      <t>允</t>
    </r>
    <r>
      <rPr>
        <sz val="10"/>
        <rFont val="Arial"/>
        <family val="2"/>
      </rPr>
      <t>旵</t>
    </r>
  </si>
  <si>
    <r>
      <t>正</t>
    </r>
    <r>
      <rPr>
        <sz val="10"/>
        <rFont val="Arial"/>
        <family val="2"/>
      </rPr>
      <t>旵</t>
    </r>
  </si>
  <si>
    <r>
      <t>憶</t>
    </r>
    <r>
      <rPr>
        <sz val="10"/>
        <rFont val="Arial"/>
        <family val="2"/>
      </rPr>
      <t>俒</t>
    </r>
  </si>
  <si>
    <r>
      <t>姜尙</t>
    </r>
    <r>
      <rPr>
        <sz val="10"/>
        <rFont val="Arial"/>
        <family val="2"/>
      </rPr>
      <t>国</t>
    </r>
  </si>
  <si>
    <r>
      <t>挺</t>
    </r>
    <r>
      <rPr>
        <sz val="10"/>
        <rFont val="Arial"/>
        <family val="2"/>
      </rPr>
      <t>国</t>
    </r>
  </si>
  <si>
    <t>X로</t>
  </si>
  <si>
    <r>
      <t>致</t>
    </r>
    <r>
      <rPr>
        <sz val="10"/>
        <rFont val="Arial"/>
        <family val="2"/>
      </rPr>
      <t>国</t>
    </r>
  </si>
  <si>
    <t>川內里</t>
  </si>
  <si>
    <t>천내리</t>
  </si>
  <si>
    <t>김곤이</t>
  </si>
  <si>
    <t>김말손</t>
  </si>
  <si>
    <t>김말용</t>
  </si>
  <si>
    <t>김문삼</t>
  </si>
  <si>
    <t>김문오</t>
  </si>
  <si>
    <t>김성원</t>
  </si>
  <si>
    <t>김손이</t>
  </si>
  <si>
    <t>김수동</t>
  </si>
  <si>
    <t>김시종</t>
  </si>
  <si>
    <t>김식지</t>
  </si>
  <si>
    <t>김원홍</t>
  </si>
  <si>
    <t>김일봉</t>
  </si>
  <si>
    <t>김중이</t>
  </si>
  <si>
    <t>김철손</t>
  </si>
  <si>
    <t>김철언</t>
  </si>
  <si>
    <t>김철이</t>
  </si>
  <si>
    <t>김추홍</t>
  </si>
  <si>
    <t>김한종</t>
  </si>
  <si>
    <t>김흥룡</t>
  </si>
  <si>
    <t>김흥철</t>
  </si>
  <si>
    <t>유일관</t>
  </si>
  <si>
    <t>이석문</t>
  </si>
  <si>
    <t>이송백</t>
  </si>
  <si>
    <t>이유복</t>
  </si>
  <si>
    <t>이은찬</t>
  </si>
  <si>
    <t>이철금</t>
  </si>
  <si>
    <t>이충실</t>
  </si>
  <si>
    <t>이녹성</t>
  </si>
  <si>
    <t>임광돌</t>
  </si>
  <si>
    <t>임광로</t>
  </si>
  <si>
    <t>임광문</t>
  </si>
  <si>
    <t>임백윤</t>
  </si>
  <si>
    <t>임선보</t>
  </si>
  <si>
    <t>임성복</t>
  </si>
  <si>
    <t>임시언</t>
  </si>
  <si>
    <t>임우진</t>
  </si>
  <si>
    <t>임월만</t>
  </si>
  <si>
    <t>임월문</t>
  </si>
  <si>
    <t>임윤광</t>
  </si>
  <si>
    <t>임윤학</t>
  </si>
  <si>
    <t>임응송</t>
  </si>
  <si>
    <t>임익록</t>
  </si>
  <si>
    <t>임일문</t>
  </si>
  <si>
    <t>임철권</t>
  </si>
  <si>
    <t>임학구</t>
  </si>
  <si>
    <t>임학송</t>
  </si>
  <si>
    <t>임화대</t>
  </si>
  <si>
    <t>임화성</t>
  </si>
  <si>
    <t>임흥욱</t>
  </si>
  <si>
    <t>임양해</t>
  </si>
  <si>
    <t>임연암</t>
  </si>
  <si>
    <t>정연세</t>
  </si>
  <si>
    <t>낭청</t>
  </si>
  <si>
    <t>예조낭청</t>
  </si>
  <si>
    <t>입공</t>
  </si>
  <si>
    <t>신택련</t>
  </si>
  <si>
    <t>택제</t>
  </si>
  <si>
    <t>택진</t>
  </si>
  <si>
    <t>시택</t>
  </si>
  <si>
    <t>전진택</t>
  </si>
  <si>
    <t>정은택</t>
  </si>
  <si>
    <t>택경</t>
  </si>
  <si>
    <t>상택</t>
  </si>
  <si>
    <t>신광택</t>
  </si>
  <si>
    <t>유택</t>
  </si>
  <si>
    <t>오은택</t>
  </si>
  <si>
    <t>기택</t>
  </si>
  <si>
    <t>백규택</t>
  </si>
  <si>
    <t>서택</t>
  </si>
  <si>
    <t>박중택</t>
  </si>
  <si>
    <t>영택</t>
  </si>
  <si>
    <t>채택</t>
  </si>
  <si>
    <t>정영택</t>
  </si>
  <si>
    <t>윤택</t>
  </si>
  <si>
    <t>은택</t>
  </si>
  <si>
    <t>흥택</t>
  </si>
  <si>
    <t>인택</t>
  </si>
  <si>
    <t>정시택</t>
  </si>
  <si>
    <t>종택</t>
  </si>
  <si>
    <t>전택성</t>
  </si>
  <si>
    <t>화택</t>
  </si>
  <si>
    <t>진택</t>
  </si>
  <si>
    <t>양수</t>
  </si>
  <si>
    <t>양욱</t>
  </si>
  <si>
    <t>양원</t>
  </si>
  <si>
    <t>양해</t>
  </si>
  <si>
    <t>연대</t>
  </si>
  <si>
    <t>연만</t>
  </si>
  <si>
    <t>연복</t>
  </si>
  <si>
    <t>연세</t>
  </si>
  <si>
    <t>연손</t>
  </si>
  <si>
    <t>연암</t>
  </si>
  <si>
    <t>연언</t>
  </si>
  <si>
    <t>연이</t>
  </si>
  <si>
    <t>연중</t>
  </si>
  <si>
    <t>연철</t>
  </si>
  <si>
    <t>녹권</t>
  </si>
  <si>
    <t>녹성</t>
  </si>
  <si>
    <t>녹언</t>
  </si>
  <si>
    <t>용용</t>
  </si>
  <si>
    <t>용찬</t>
  </si>
  <si>
    <t>용태</t>
  </si>
  <si>
    <t>이X</t>
  </si>
  <si>
    <t>이건</t>
  </si>
  <si>
    <t>이곤</t>
  </si>
  <si>
    <t>이옥</t>
  </si>
  <si>
    <t>이현</t>
  </si>
  <si>
    <t>김해</t>
  </si>
  <si>
    <t>김해광</t>
  </si>
  <si>
    <t>김해용</t>
  </si>
  <si>
    <t>김해명</t>
  </si>
  <si>
    <t>김해봉</t>
  </si>
  <si>
    <t>여산</t>
  </si>
  <si>
    <t>여양</t>
  </si>
  <si>
    <t>여주</t>
  </si>
  <si>
    <t>여흥</t>
  </si>
  <si>
    <t>예천</t>
  </si>
  <si>
    <t>능주</t>
  </si>
  <si>
    <t>낙련</t>
  </si>
  <si>
    <t>낙성</t>
  </si>
  <si>
    <t>낙추</t>
  </si>
  <si>
    <t>낙희</t>
  </si>
  <si>
    <t>연삼</t>
  </si>
  <si>
    <t>연익</t>
  </si>
  <si>
    <t>녹억</t>
  </si>
  <si>
    <t>녹이</t>
  </si>
  <si>
    <t>용락</t>
  </si>
  <si>
    <t>용미</t>
  </si>
  <si>
    <t>이순</t>
  </si>
  <si>
    <t>가선대부행용양위호군동지중추부겸오위장</t>
  </si>
  <si>
    <t>절충장군행용양위부호군</t>
  </si>
  <si>
    <t>노직</t>
  </si>
  <si>
    <t>낙수</t>
  </si>
  <si>
    <t>낙윤</t>
  </si>
  <si>
    <t>연문</t>
  </si>
  <si>
    <t>연영</t>
  </si>
  <si>
    <t>연채</t>
  </si>
  <si>
    <t>연화</t>
  </si>
  <si>
    <t>녹삼</t>
  </si>
  <si>
    <t>녹주</t>
  </si>
  <si>
    <t>용일</t>
  </si>
  <si>
    <t>연적</t>
  </si>
  <si>
    <t>노랑</t>
  </si>
  <si>
    <t>용견</t>
  </si>
  <si>
    <t>용좌</t>
  </si>
  <si>
    <t>김강련</t>
  </si>
  <si>
    <t>김강상</t>
  </si>
  <si>
    <t>김계손</t>
  </si>
  <si>
    <t>김광보</t>
  </si>
  <si>
    <t>김광억</t>
  </si>
  <si>
    <t>김광필</t>
  </si>
  <si>
    <t>김담상</t>
  </si>
  <si>
    <t>김대근</t>
  </si>
  <si>
    <t>김대달</t>
  </si>
  <si>
    <t>김대동</t>
  </si>
  <si>
    <t>김대손</t>
  </si>
  <si>
    <t>김대악</t>
  </si>
  <si>
    <t>김대원</t>
  </si>
  <si>
    <t>김덕상</t>
  </si>
  <si>
    <t>김덕재</t>
  </si>
  <si>
    <t>김덕해</t>
  </si>
  <si>
    <t>김도동</t>
  </si>
  <si>
    <t>김도선</t>
  </si>
  <si>
    <t>김동수</t>
  </si>
  <si>
    <t>김동업</t>
  </si>
  <si>
    <t>김동점</t>
  </si>
  <si>
    <t>김득성</t>
  </si>
  <si>
    <t>김득손</t>
  </si>
  <si>
    <t>김만복</t>
  </si>
  <si>
    <t>김만삼</t>
  </si>
  <si>
    <t>김만석</t>
  </si>
  <si>
    <t>김만이</t>
  </si>
  <si>
    <t>김만일</t>
  </si>
  <si>
    <t>김만초</t>
  </si>
  <si>
    <t>김명서</t>
  </si>
  <si>
    <t>김명석</t>
  </si>
  <si>
    <t>김명옥</t>
  </si>
  <si>
    <t>김명종</t>
  </si>
  <si>
    <t>김명준</t>
  </si>
  <si>
    <t>김명한</t>
  </si>
  <si>
    <t>김명해</t>
  </si>
  <si>
    <t>김몽주</t>
  </si>
  <si>
    <t>김몽화</t>
  </si>
  <si>
    <t>김무손</t>
  </si>
  <si>
    <t>김무신</t>
  </si>
  <si>
    <t>김무일</t>
  </si>
  <si>
    <t>김박첨</t>
  </si>
  <si>
    <t>김백호</t>
  </si>
  <si>
    <t>김병태</t>
  </si>
  <si>
    <t>김복남</t>
  </si>
  <si>
    <t>김복수</t>
  </si>
  <si>
    <t>김복신</t>
  </si>
  <si>
    <t>김봉업</t>
  </si>
  <si>
    <t>김부흥</t>
  </si>
  <si>
    <t>김분수</t>
  </si>
  <si>
    <t>김사수</t>
  </si>
  <si>
    <t>김상득</t>
  </si>
  <si>
    <t>김상삼</t>
  </si>
  <si>
    <t>김석한</t>
  </si>
  <si>
    <t>김성</t>
  </si>
  <si>
    <t>김성광</t>
  </si>
  <si>
    <t>김성귀</t>
  </si>
  <si>
    <t>김성달</t>
  </si>
  <si>
    <t>김성대</t>
  </si>
  <si>
    <t>김성덕</t>
  </si>
  <si>
    <t>김성동</t>
  </si>
  <si>
    <t>김성득</t>
  </si>
  <si>
    <t>김성록</t>
  </si>
  <si>
    <t>김성복</t>
  </si>
  <si>
    <t>김성선</t>
  </si>
  <si>
    <t>김성수</t>
  </si>
  <si>
    <t>김성인</t>
  </si>
  <si>
    <t>김성태</t>
  </si>
  <si>
    <t>김성해</t>
  </si>
  <si>
    <t>김성호</t>
  </si>
  <si>
    <t>김성화</t>
  </si>
  <si>
    <t>김세강</t>
  </si>
  <si>
    <t>김세도</t>
  </si>
  <si>
    <t>김세문</t>
  </si>
  <si>
    <t>김세업</t>
  </si>
  <si>
    <t>김세욱</t>
  </si>
  <si>
    <t>김수일</t>
  </si>
  <si>
    <t>김수철</t>
  </si>
  <si>
    <t>김숙해</t>
  </si>
  <si>
    <t>김순대</t>
  </si>
  <si>
    <t>김순삼</t>
  </si>
  <si>
    <t>김순태</t>
  </si>
  <si>
    <t>김시응</t>
  </si>
  <si>
    <t>김악이</t>
  </si>
  <si>
    <t>김억준</t>
  </si>
  <si>
    <t>김여옥</t>
  </si>
  <si>
    <t>김여중</t>
  </si>
  <si>
    <t>김여흥</t>
  </si>
  <si>
    <t>김영재</t>
  </si>
  <si>
    <t>김영진</t>
  </si>
  <si>
    <t>김오언</t>
  </si>
  <si>
    <t>김옥조</t>
  </si>
  <si>
    <t>김용석</t>
  </si>
  <si>
    <t>김용여</t>
  </si>
  <si>
    <t>김용일</t>
  </si>
  <si>
    <t>김우전</t>
  </si>
  <si>
    <t>김우점</t>
  </si>
  <si>
    <t>김욱현</t>
  </si>
  <si>
    <t>김운기</t>
  </si>
  <si>
    <t>김원갑</t>
  </si>
  <si>
    <t>김원신</t>
  </si>
  <si>
    <t>김원재</t>
  </si>
  <si>
    <t>김원천</t>
  </si>
  <si>
    <t>김위흥</t>
  </si>
  <si>
    <t>김유련</t>
  </si>
  <si>
    <t>김유원</t>
  </si>
  <si>
    <t>김윤득</t>
  </si>
  <si>
    <t>김윤로</t>
  </si>
  <si>
    <t>김윤석</t>
  </si>
  <si>
    <t>김윤진</t>
  </si>
  <si>
    <t>김은첨</t>
  </si>
  <si>
    <t>김응태</t>
  </si>
  <si>
    <t>김응필</t>
  </si>
  <si>
    <t>김응호</t>
  </si>
  <si>
    <t>김의용</t>
  </si>
  <si>
    <t>김익광</t>
  </si>
  <si>
    <t>김익성</t>
  </si>
  <si>
    <t>김인태</t>
  </si>
  <si>
    <t>김일득</t>
  </si>
  <si>
    <t>김일복</t>
  </si>
  <si>
    <t>김일성</t>
  </si>
  <si>
    <t>김일수</t>
  </si>
  <si>
    <t>김재곤</t>
  </si>
  <si>
    <t>김재관</t>
  </si>
  <si>
    <t>김재숙</t>
  </si>
  <si>
    <t>김정대</t>
  </si>
  <si>
    <t>김정삼</t>
  </si>
  <si>
    <t>김정운</t>
  </si>
  <si>
    <t>김종갑</t>
  </si>
  <si>
    <t>김종하</t>
  </si>
  <si>
    <t>김준택</t>
  </si>
  <si>
    <t>김준득</t>
  </si>
  <si>
    <t>김중대</t>
  </si>
  <si>
    <t>김중도</t>
  </si>
  <si>
    <t>김중렬</t>
  </si>
  <si>
    <t>김중성</t>
  </si>
  <si>
    <t>김중일</t>
  </si>
  <si>
    <t>김지식</t>
  </si>
  <si>
    <t>김지원</t>
  </si>
  <si>
    <t>김진</t>
  </si>
  <si>
    <t>김진선</t>
  </si>
  <si>
    <t>김진세</t>
  </si>
  <si>
    <t>김집대</t>
  </si>
  <si>
    <t>김창기</t>
  </si>
  <si>
    <t>김채성</t>
  </si>
  <si>
    <t>김처신</t>
  </si>
  <si>
    <t>김천리</t>
  </si>
  <si>
    <t>김천석</t>
  </si>
  <si>
    <t>김천윤</t>
  </si>
  <si>
    <t>김천일</t>
  </si>
  <si>
    <t>김춘발</t>
  </si>
  <si>
    <t>김취학</t>
  </si>
  <si>
    <t>김치득</t>
  </si>
  <si>
    <t>김치륜</t>
  </si>
  <si>
    <t>김치신</t>
  </si>
  <si>
    <t>김치일</t>
  </si>
  <si>
    <t>김치재</t>
  </si>
  <si>
    <t>김태삼</t>
  </si>
  <si>
    <t>김태우</t>
  </si>
  <si>
    <t>김팽득</t>
  </si>
  <si>
    <t>김필준</t>
  </si>
  <si>
    <t>김하명</t>
  </si>
  <si>
    <t>김하우</t>
  </si>
  <si>
    <t>김하일</t>
  </si>
  <si>
    <t>김한세</t>
  </si>
  <si>
    <t>김한조</t>
  </si>
  <si>
    <t>김행정</t>
  </si>
  <si>
    <t>김황일</t>
  </si>
  <si>
    <t>김효태</t>
  </si>
  <si>
    <t>김후세</t>
  </si>
  <si>
    <t>김흥지</t>
  </si>
  <si>
    <t>김희수</t>
  </si>
  <si>
    <t>나구룡</t>
  </si>
  <si>
    <t>나달언</t>
  </si>
  <si>
    <t>나만근</t>
  </si>
  <si>
    <t>나만돌</t>
  </si>
  <si>
    <t>나치한</t>
  </si>
  <si>
    <t>노기진</t>
  </si>
  <si>
    <t>노덕태</t>
  </si>
  <si>
    <t>노석북</t>
  </si>
  <si>
    <t>노석차</t>
  </si>
  <si>
    <t>노선호</t>
  </si>
  <si>
    <t>노윤대</t>
  </si>
  <si>
    <t>유달관</t>
  </si>
  <si>
    <t>유득춘</t>
  </si>
  <si>
    <t>유암</t>
  </si>
  <si>
    <t>유정필</t>
  </si>
  <si>
    <t>유중로</t>
  </si>
  <si>
    <t>유창화</t>
  </si>
  <si>
    <t>유춘원</t>
  </si>
  <si>
    <t>유태정</t>
  </si>
  <si>
    <t>유한춘</t>
  </si>
  <si>
    <t>이감련</t>
  </si>
  <si>
    <t>이감진</t>
  </si>
  <si>
    <t>이개동</t>
  </si>
  <si>
    <t>이겸무</t>
  </si>
  <si>
    <t>이계동</t>
  </si>
  <si>
    <t>이계삼</t>
  </si>
  <si>
    <t>이계선</t>
  </si>
  <si>
    <t>이광문</t>
  </si>
  <si>
    <t>이광석</t>
  </si>
  <si>
    <t>이광침</t>
  </si>
  <si>
    <t>이광홍</t>
  </si>
  <si>
    <t>이규인</t>
  </si>
  <si>
    <t>이근언</t>
  </si>
  <si>
    <t>이내원</t>
  </si>
  <si>
    <t>이달삼</t>
  </si>
  <si>
    <t>이달휘</t>
  </si>
  <si>
    <t>이대근</t>
  </si>
  <si>
    <t>이덕발</t>
  </si>
  <si>
    <t>이도흥</t>
  </si>
  <si>
    <t>이동백</t>
  </si>
  <si>
    <t>이동성</t>
  </si>
  <si>
    <t>이동손</t>
  </si>
  <si>
    <t>이동철</t>
  </si>
  <si>
    <t>이두인</t>
  </si>
  <si>
    <t>이막지</t>
  </si>
  <si>
    <t>이만본</t>
  </si>
  <si>
    <t>이만점</t>
  </si>
  <si>
    <t>이만춘</t>
  </si>
  <si>
    <t>이만필</t>
  </si>
  <si>
    <t>이명득</t>
  </si>
  <si>
    <t>이명재</t>
  </si>
  <si>
    <t>이무재</t>
  </si>
  <si>
    <t>이무중</t>
  </si>
  <si>
    <t>이문수</t>
  </si>
  <si>
    <t>이문채</t>
  </si>
  <si>
    <t>이민대</t>
  </si>
  <si>
    <t>이발</t>
  </si>
  <si>
    <t>이배춘</t>
  </si>
  <si>
    <t>이백윤</t>
  </si>
  <si>
    <t>이병재</t>
  </si>
  <si>
    <t>이보근</t>
  </si>
  <si>
    <t>이복수</t>
  </si>
  <si>
    <t>이복신</t>
  </si>
  <si>
    <t>이복지</t>
  </si>
  <si>
    <t>이복춘</t>
  </si>
  <si>
    <t>이봉상</t>
  </si>
  <si>
    <t>이봉우</t>
  </si>
  <si>
    <t>이봉채</t>
  </si>
  <si>
    <t>이삭불</t>
  </si>
  <si>
    <t>이삼춘</t>
  </si>
  <si>
    <t>이상격</t>
  </si>
  <si>
    <t>이상우</t>
  </si>
  <si>
    <t>이석순</t>
  </si>
  <si>
    <t>이성춘</t>
  </si>
  <si>
    <t>이성팔</t>
  </si>
  <si>
    <t>이세원</t>
  </si>
  <si>
    <t>이세중</t>
  </si>
  <si>
    <t>이세흥</t>
  </si>
  <si>
    <t>이순성</t>
  </si>
  <si>
    <t>이순태</t>
  </si>
  <si>
    <t>이시광</t>
  </si>
  <si>
    <t>이시달</t>
  </si>
  <si>
    <t>이시인</t>
  </si>
  <si>
    <t>이암오</t>
  </si>
  <si>
    <t>이여삼</t>
  </si>
  <si>
    <t>이영우</t>
  </si>
  <si>
    <t>이영진</t>
  </si>
  <si>
    <t>이영춘</t>
  </si>
  <si>
    <t>이용희</t>
  </si>
  <si>
    <t>이운화</t>
  </si>
  <si>
    <t>이원갑</t>
  </si>
  <si>
    <t>이원능</t>
  </si>
  <si>
    <t>이원대</t>
  </si>
  <si>
    <t>이원방</t>
  </si>
  <si>
    <t>이원삼</t>
  </si>
  <si>
    <t>이원지</t>
  </si>
  <si>
    <t>이원태</t>
  </si>
  <si>
    <t>이원흥</t>
  </si>
  <si>
    <t>이유한</t>
  </si>
  <si>
    <t>이유홍</t>
  </si>
  <si>
    <t>이이재</t>
  </si>
  <si>
    <t>이익</t>
  </si>
  <si>
    <t>이익겸</t>
  </si>
  <si>
    <t>이인백</t>
  </si>
  <si>
    <t>이일만</t>
  </si>
  <si>
    <t>이일복</t>
  </si>
  <si>
    <t>이재근</t>
  </si>
  <si>
    <t>이재일</t>
  </si>
  <si>
    <t>이정보</t>
  </si>
  <si>
    <t>이주악</t>
  </si>
  <si>
    <t>이준옥</t>
  </si>
  <si>
    <t>이지무</t>
  </si>
  <si>
    <t>이지열</t>
  </si>
  <si>
    <t>이진태</t>
  </si>
  <si>
    <t>이진팔</t>
  </si>
  <si>
    <t>이천배</t>
  </si>
  <si>
    <t>이천상</t>
  </si>
  <si>
    <t>이철</t>
  </si>
  <si>
    <t>이청선</t>
  </si>
  <si>
    <t>이춘동</t>
  </si>
  <si>
    <t>이춘득</t>
  </si>
  <si>
    <t>이춘발</t>
  </si>
  <si>
    <t>이춘보</t>
  </si>
  <si>
    <t>이춘삼</t>
  </si>
  <si>
    <t>이춘성</t>
  </si>
  <si>
    <t>이춘신</t>
  </si>
  <si>
    <t>이춘업</t>
  </si>
  <si>
    <t>이춘익</t>
  </si>
  <si>
    <t>이춘일</t>
  </si>
  <si>
    <t>이춘화</t>
  </si>
  <si>
    <t>이춘흥</t>
  </si>
  <si>
    <t>이취대</t>
  </si>
  <si>
    <t>이쾌용</t>
  </si>
  <si>
    <t>이태성</t>
  </si>
  <si>
    <t>이필춘</t>
  </si>
  <si>
    <t>이한우</t>
  </si>
  <si>
    <t>이행</t>
  </si>
  <si>
    <t>이현한</t>
  </si>
  <si>
    <t>이홍렬</t>
  </si>
  <si>
    <t>이홍모</t>
  </si>
  <si>
    <t>이화발</t>
  </si>
  <si>
    <t>이화성</t>
  </si>
  <si>
    <t>이화신</t>
  </si>
  <si>
    <t>이화일</t>
  </si>
  <si>
    <t>이희영</t>
  </si>
  <si>
    <t>임계춘</t>
  </si>
  <si>
    <t>임귀련</t>
  </si>
  <si>
    <t>임귀삼</t>
  </si>
  <si>
    <t>임금춘</t>
  </si>
  <si>
    <t>임덕창</t>
  </si>
  <si>
    <t>임만립</t>
  </si>
  <si>
    <t>임만흥</t>
  </si>
  <si>
    <t>임맹원</t>
  </si>
  <si>
    <t>임백삼</t>
  </si>
  <si>
    <t>임봉서</t>
  </si>
  <si>
    <t>임봉집</t>
  </si>
  <si>
    <t>임봉춘</t>
  </si>
  <si>
    <t>임선갑</t>
  </si>
  <si>
    <t>임선흥</t>
  </si>
  <si>
    <t>임수업</t>
  </si>
  <si>
    <t>임순복</t>
  </si>
  <si>
    <t>임영춘</t>
  </si>
  <si>
    <t>임용석</t>
  </si>
  <si>
    <t>임용운</t>
  </si>
  <si>
    <t>임용재</t>
  </si>
  <si>
    <t>임용흥</t>
  </si>
  <si>
    <t>임원정</t>
  </si>
  <si>
    <t>임원흥</t>
  </si>
  <si>
    <t>임윤복</t>
  </si>
  <si>
    <t>임익춘</t>
  </si>
  <si>
    <t>임일관</t>
  </si>
  <si>
    <t>임중애</t>
  </si>
  <si>
    <t>임춘익</t>
  </si>
  <si>
    <t>임치돌</t>
  </si>
  <si>
    <t>임치일</t>
  </si>
  <si>
    <t>임필성</t>
  </si>
  <si>
    <t>임해봉</t>
  </si>
  <si>
    <t>임흥갑</t>
  </si>
  <si>
    <t>朴履玉</t>
  </si>
  <si>
    <t>박이옥</t>
  </si>
  <si>
    <t>權柱錫</t>
  </si>
  <si>
    <t>권주석</t>
  </si>
  <si>
    <t>朴履賢</t>
  </si>
  <si>
    <t>박이현</t>
  </si>
  <si>
    <t>金興祿</t>
  </si>
  <si>
    <t>김흥록</t>
  </si>
  <si>
    <t>林光俊</t>
  </si>
  <si>
    <t>임광준</t>
  </si>
  <si>
    <t>金俊伊</t>
  </si>
  <si>
    <t>김준이</t>
  </si>
  <si>
    <t>朴致錫</t>
  </si>
  <si>
    <t>박치석</t>
  </si>
  <si>
    <t>金文哲</t>
  </si>
  <si>
    <t>김문철</t>
  </si>
  <si>
    <t>崔致東</t>
  </si>
  <si>
    <t>韓岑卜</t>
  </si>
  <si>
    <t>한잠복</t>
  </si>
  <si>
    <t>申相晩</t>
  </si>
  <si>
    <t>신상만</t>
  </si>
  <si>
    <t>權幸文</t>
  </si>
  <si>
    <t>권행문</t>
  </si>
  <si>
    <t>金長壽</t>
  </si>
  <si>
    <t>김장수</t>
  </si>
  <si>
    <t>鄭召史</t>
  </si>
  <si>
    <t>정소사</t>
  </si>
  <si>
    <t>全啓哲</t>
  </si>
  <si>
    <t>葛八十介</t>
  </si>
  <si>
    <t>갈팔십개</t>
  </si>
  <si>
    <t>鄭東內介</t>
  </si>
  <si>
    <t>金快徵</t>
  </si>
  <si>
    <t>김쾌징</t>
  </si>
  <si>
    <t>金興</t>
  </si>
  <si>
    <t>김흥</t>
  </si>
  <si>
    <t>羅正吉</t>
  </si>
  <si>
    <t>나정길</t>
  </si>
  <si>
    <t>葛甲孫</t>
  </si>
  <si>
    <t>갈갑손</t>
  </si>
  <si>
    <t>孫致默</t>
  </si>
  <si>
    <t>손치묵</t>
  </si>
  <si>
    <t>金錫九</t>
  </si>
  <si>
    <t>김석구</t>
  </si>
  <si>
    <t>葛有卜</t>
  </si>
  <si>
    <t>갈유복</t>
  </si>
  <si>
    <t>朴基宗</t>
  </si>
  <si>
    <t>박기종</t>
  </si>
  <si>
    <t>洪大根</t>
  </si>
  <si>
    <t>홍대근</t>
  </si>
  <si>
    <t>金奉云</t>
  </si>
  <si>
    <t>김봉운</t>
  </si>
  <si>
    <t>陳大元</t>
  </si>
  <si>
    <t>진대원</t>
  </si>
  <si>
    <t>黃有寬</t>
  </si>
  <si>
    <t>황유관</t>
  </si>
  <si>
    <t>朴三遜</t>
  </si>
  <si>
    <t>박삼손</t>
  </si>
  <si>
    <t>徐大成</t>
  </si>
  <si>
    <t>서대성</t>
  </si>
  <si>
    <t>金致建</t>
  </si>
  <si>
    <t>김치건</t>
  </si>
  <si>
    <t>金聖烈</t>
  </si>
  <si>
    <t>김성렬</t>
  </si>
  <si>
    <t>丁玉伊</t>
  </si>
  <si>
    <t>정옥이</t>
  </si>
  <si>
    <t>徐相宗</t>
  </si>
  <si>
    <t>서상종</t>
  </si>
  <si>
    <t>葛以元</t>
  </si>
  <si>
    <t>갈이원</t>
  </si>
  <si>
    <t>蔡尙東</t>
  </si>
  <si>
    <t>채상동</t>
  </si>
  <si>
    <t>李茂仁</t>
  </si>
  <si>
    <t>이무인</t>
  </si>
  <si>
    <t>葛乭作</t>
  </si>
  <si>
    <t>갈돌작</t>
  </si>
  <si>
    <t>李實元</t>
  </si>
  <si>
    <t>이실원</t>
  </si>
  <si>
    <t>葛金屎</t>
  </si>
  <si>
    <t>갈금시</t>
  </si>
  <si>
    <t>徐宗烈</t>
  </si>
  <si>
    <t>서종렬</t>
  </si>
  <si>
    <t>金尙敎</t>
  </si>
  <si>
    <t>김상교</t>
  </si>
  <si>
    <t>金興用</t>
  </si>
  <si>
    <t>김흥용</t>
  </si>
  <si>
    <t>李連玉</t>
  </si>
  <si>
    <t>이연옥</t>
  </si>
  <si>
    <t>黃時宗</t>
  </si>
  <si>
    <t>황시종</t>
  </si>
  <si>
    <t>白伯守</t>
  </si>
  <si>
    <t>백백수</t>
  </si>
  <si>
    <t>李守永</t>
  </si>
  <si>
    <t>이수영</t>
  </si>
  <si>
    <t>金宗大</t>
  </si>
  <si>
    <t>김종대</t>
  </si>
  <si>
    <t>權學哲</t>
  </si>
  <si>
    <t>권학철</t>
  </si>
  <si>
    <t>李善發</t>
  </si>
  <si>
    <t>이선발</t>
  </si>
  <si>
    <t>李敏永</t>
  </si>
  <si>
    <t>이민영</t>
  </si>
  <si>
    <t>朴履錫</t>
  </si>
  <si>
    <t>박이석</t>
  </si>
  <si>
    <t>이효영</t>
  </si>
  <si>
    <t>朴聖文</t>
  </si>
  <si>
    <t>박성문</t>
  </si>
  <si>
    <t>金宅鎭</t>
  </si>
  <si>
    <t>김택진</t>
  </si>
  <si>
    <t>崔次宗</t>
  </si>
  <si>
    <t>최차종</t>
  </si>
  <si>
    <t>葛泳大</t>
  </si>
  <si>
    <t>갈영대</t>
  </si>
  <si>
    <t>李福臣</t>
  </si>
  <si>
    <t>金鶴文</t>
  </si>
  <si>
    <t>김학문</t>
  </si>
  <si>
    <t>金守千</t>
  </si>
  <si>
    <t>김수천</t>
  </si>
  <si>
    <t>全殷宗</t>
  </si>
  <si>
    <t>전은종</t>
  </si>
  <si>
    <t>金致坤</t>
  </si>
  <si>
    <t>김치곤</t>
  </si>
  <si>
    <t>李基賢</t>
  </si>
  <si>
    <t>이기현</t>
  </si>
  <si>
    <t>金鎭成</t>
  </si>
  <si>
    <t>김진성</t>
  </si>
  <si>
    <t>全賢文</t>
  </si>
  <si>
    <t>전현문</t>
  </si>
  <si>
    <t>孫世彦</t>
  </si>
  <si>
    <t>손세언</t>
  </si>
  <si>
    <t>朴光彦</t>
  </si>
  <si>
    <t>박광언</t>
  </si>
  <si>
    <t>崔文彦</t>
  </si>
  <si>
    <t>최문언</t>
  </si>
  <si>
    <t>朴喆權</t>
  </si>
  <si>
    <t>박철권</t>
  </si>
  <si>
    <t>박상국</t>
  </si>
  <si>
    <t>全幸連</t>
  </si>
  <si>
    <t>전행련</t>
  </si>
  <si>
    <t>金秉鍾</t>
  </si>
  <si>
    <t>김병종</t>
  </si>
  <si>
    <t>崔萬璉</t>
  </si>
  <si>
    <t>최만련</t>
  </si>
  <si>
    <t>趙伯彔</t>
  </si>
  <si>
    <t>조백록</t>
  </si>
  <si>
    <t>徐祚</t>
  </si>
  <si>
    <t>서조</t>
  </si>
  <si>
    <t>吳弼賢</t>
  </si>
  <si>
    <t>오필현</t>
  </si>
  <si>
    <t>李弼述</t>
  </si>
  <si>
    <t>이필술</t>
  </si>
  <si>
    <t>趙氏</t>
  </si>
  <si>
    <t>조씨</t>
  </si>
  <si>
    <t>趙源周</t>
  </si>
  <si>
    <t>조원주</t>
  </si>
  <si>
    <t>朴致敦</t>
  </si>
  <si>
    <t>박치돈</t>
  </si>
  <si>
    <t>權右錫</t>
  </si>
  <si>
    <t>권우석</t>
  </si>
  <si>
    <t>裵俊伊</t>
  </si>
  <si>
    <t>배준이</t>
  </si>
  <si>
    <t>徐枰</t>
  </si>
  <si>
    <t>서평</t>
  </si>
  <si>
    <t>姜永瀚</t>
  </si>
  <si>
    <t>강영한</t>
  </si>
  <si>
    <t>朴履X</t>
  </si>
  <si>
    <t>박이X</t>
  </si>
  <si>
    <t>金二天</t>
  </si>
  <si>
    <t>김이천</t>
  </si>
  <si>
    <t>郭聖甲</t>
  </si>
  <si>
    <t>곽성갑</t>
  </si>
  <si>
    <t>趙東實</t>
  </si>
  <si>
    <t>조동실</t>
  </si>
  <si>
    <t>李哲仁</t>
  </si>
  <si>
    <t>이철인</t>
  </si>
  <si>
    <t>李仁奎</t>
  </si>
  <si>
    <t>이인규</t>
  </si>
  <si>
    <t>宋淳仁</t>
  </si>
  <si>
    <t>송순인</t>
  </si>
  <si>
    <t>孫寬伊</t>
  </si>
  <si>
    <t>손관이</t>
  </si>
  <si>
    <t>蘇俊發</t>
  </si>
  <si>
    <t>소준발</t>
  </si>
  <si>
    <t>申大仁</t>
  </si>
  <si>
    <t>신대인</t>
  </si>
  <si>
    <t>姜業只</t>
  </si>
  <si>
    <t>강업지</t>
  </si>
  <si>
    <t>鄭東連</t>
  </si>
  <si>
    <t>정동련</t>
  </si>
  <si>
    <t>羅千億</t>
  </si>
  <si>
    <t>나천억</t>
  </si>
  <si>
    <t>朴氏</t>
  </si>
  <si>
    <t>박씨</t>
  </si>
  <si>
    <t>金小斤仁</t>
  </si>
  <si>
    <t>김소근인</t>
  </si>
  <si>
    <t>金大順</t>
  </si>
  <si>
    <t>김대순</t>
  </si>
  <si>
    <t>徐尙眞</t>
  </si>
  <si>
    <t>서상진</t>
  </si>
  <si>
    <t>徐龍復</t>
  </si>
  <si>
    <t>서용복</t>
  </si>
  <si>
    <t>鄭文星</t>
  </si>
  <si>
    <t>정문성</t>
  </si>
  <si>
    <t>馬英俊</t>
  </si>
  <si>
    <t>마영준</t>
  </si>
  <si>
    <t>黃子文</t>
  </si>
  <si>
    <t>황자문</t>
  </si>
  <si>
    <t>金有哲</t>
  </si>
  <si>
    <t>김유철</t>
  </si>
  <si>
    <t>李達學</t>
  </si>
  <si>
    <t>이달학</t>
  </si>
  <si>
    <t>金岑乭</t>
  </si>
  <si>
    <t>김잠돌</t>
  </si>
  <si>
    <t>羅成玉</t>
  </si>
  <si>
    <t>나성옥</t>
  </si>
  <si>
    <t>朴春大</t>
  </si>
  <si>
    <t>박춘대</t>
  </si>
  <si>
    <t>李哲用</t>
  </si>
  <si>
    <t>이철용</t>
  </si>
  <si>
    <t>張姓</t>
  </si>
  <si>
    <t>장성</t>
  </si>
  <si>
    <t>李云大</t>
  </si>
  <si>
    <t>이운대</t>
  </si>
  <si>
    <t>李萬卜</t>
  </si>
  <si>
    <t>이만복</t>
  </si>
  <si>
    <t>鄭江上</t>
  </si>
  <si>
    <t>정강상</t>
  </si>
  <si>
    <t>鄭相宅</t>
  </si>
  <si>
    <t>정상택</t>
  </si>
  <si>
    <t>宋末先</t>
  </si>
  <si>
    <t>송말선</t>
  </si>
  <si>
    <t>金周碩</t>
  </si>
  <si>
    <t>김주석</t>
  </si>
  <si>
    <t>김엇비</t>
  </si>
  <si>
    <t>김반석</t>
  </si>
  <si>
    <t>宋行先</t>
  </si>
  <si>
    <t>송행선</t>
  </si>
  <si>
    <t>金興百</t>
  </si>
  <si>
    <t>김흥백</t>
  </si>
  <si>
    <t>金用</t>
  </si>
  <si>
    <t>김용</t>
  </si>
  <si>
    <t>尹希得</t>
  </si>
  <si>
    <t>윤희득</t>
  </si>
  <si>
    <t>李哲宗</t>
  </si>
  <si>
    <t>이철종</t>
  </si>
  <si>
    <t>宋祚淳</t>
  </si>
  <si>
    <t>송조순</t>
  </si>
  <si>
    <t>林自斤孫大</t>
  </si>
  <si>
    <t>임자근손대</t>
  </si>
  <si>
    <t>徐實京</t>
  </si>
  <si>
    <t>서실경</t>
  </si>
  <si>
    <t>서익</t>
  </si>
  <si>
    <t>尹尙孫</t>
  </si>
  <si>
    <t>윤상손</t>
  </si>
  <si>
    <t>田達宗</t>
  </si>
  <si>
    <t>전달종</t>
  </si>
  <si>
    <t>咸哲伊</t>
  </si>
  <si>
    <t>함철이</t>
  </si>
  <si>
    <t>朴姓</t>
  </si>
  <si>
    <t>박성</t>
  </si>
  <si>
    <t>朴聖根</t>
  </si>
  <si>
    <t>박성근</t>
  </si>
  <si>
    <t>裵寬孫</t>
  </si>
  <si>
    <t>배관손</t>
  </si>
  <si>
    <t>姜興朱</t>
  </si>
  <si>
    <t>강흥주</t>
  </si>
  <si>
    <t>李元植</t>
  </si>
  <si>
    <t>이원식</t>
  </si>
  <si>
    <t>李仁根</t>
  </si>
  <si>
    <t>이인근</t>
  </si>
  <si>
    <t>鄭卜伊</t>
  </si>
  <si>
    <t>정복이</t>
  </si>
  <si>
    <t>權仁宅</t>
  </si>
  <si>
    <t>권인택</t>
  </si>
  <si>
    <t>朴正秀</t>
  </si>
  <si>
    <t>박정수</t>
  </si>
  <si>
    <t>金仙爾</t>
  </si>
  <si>
    <t>김선이</t>
  </si>
  <si>
    <t>吳璡</t>
  </si>
  <si>
    <t>오진</t>
  </si>
  <si>
    <t>金用伊</t>
  </si>
  <si>
    <t>김용이</t>
  </si>
  <si>
    <t>朴周澤</t>
  </si>
  <si>
    <t>박주택</t>
  </si>
  <si>
    <t>朴尙福</t>
  </si>
  <si>
    <t>박상복</t>
  </si>
  <si>
    <t>具興福</t>
  </si>
  <si>
    <t>구흥복</t>
  </si>
  <si>
    <t>洪汝㐵</t>
  </si>
  <si>
    <t>홍여유</t>
  </si>
  <si>
    <t>金坤</t>
  </si>
  <si>
    <t>김곤</t>
  </si>
  <si>
    <t>葛行孫</t>
  </si>
  <si>
    <t>갈행손</t>
  </si>
  <si>
    <t>金松也之</t>
  </si>
  <si>
    <t>김송야지</t>
  </si>
  <si>
    <t>田相弘</t>
  </si>
  <si>
    <t>전상홍</t>
  </si>
  <si>
    <t>田潤德</t>
  </si>
  <si>
    <t>전윤덕</t>
  </si>
  <si>
    <t>李光郁</t>
  </si>
  <si>
    <t>이광욱</t>
  </si>
  <si>
    <t>徐大淳</t>
  </si>
  <si>
    <t>서대순</t>
  </si>
  <si>
    <t>田陪耘</t>
  </si>
  <si>
    <t>金時佑</t>
  </si>
  <si>
    <t>김시우</t>
  </si>
  <si>
    <t>金殷濟</t>
  </si>
  <si>
    <t>김은제</t>
  </si>
  <si>
    <t>田致種</t>
  </si>
  <si>
    <t>전치종</t>
  </si>
  <si>
    <t>金㶅濟</t>
  </si>
  <si>
    <t>김학제</t>
  </si>
  <si>
    <t>徐相華</t>
  </si>
  <si>
    <t>서상화</t>
  </si>
  <si>
    <t>田云哲</t>
  </si>
  <si>
    <t>전운철</t>
  </si>
  <si>
    <t>崔亨洙</t>
  </si>
  <si>
    <t>최형수</t>
  </si>
  <si>
    <t>金錫華</t>
  </si>
  <si>
    <t>김석화</t>
  </si>
  <si>
    <t>郭邦碩</t>
  </si>
  <si>
    <t>곽방석</t>
  </si>
  <si>
    <t>田學齡</t>
  </si>
  <si>
    <t>전학령</t>
  </si>
  <si>
    <t>郭大成</t>
  </si>
  <si>
    <t>곽대성</t>
  </si>
  <si>
    <t>郭相萬</t>
  </si>
  <si>
    <t>곽상만</t>
  </si>
  <si>
    <t>田文浩</t>
  </si>
  <si>
    <t>전문호</t>
  </si>
  <si>
    <t>金在漢</t>
  </si>
  <si>
    <t>김재한</t>
  </si>
  <si>
    <t>田狀翼</t>
  </si>
  <si>
    <t>전상익</t>
  </si>
  <si>
    <t>田學祿</t>
  </si>
  <si>
    <t>전학록</t>
  </si>
  <si>
    <t>曺仁玉</t>
  </si>
  <si>
    <t>조인옥</t>
  </si>
  <si>
    <t>李千守</t>
  </si>
  <si>
    <t>이천수</t>
  </si>
  <si>
    <t>田順敬</t>
  </si>
  <si>
    <t>전순경</t>
  </si>
  <si>
    <t>田在見</t>
  </si>
  <si>
    <t>전재견</t>
  </si>
  <si>
    <t>田斗翼</t>
  </si>
  <si>
    <t>전두익</t>
  </si>
  <si>
    <t>金道鍾</t>
  </si>
  <si>
    <t>김도종</t>
  </si>
  <si>
    <t>梁云守</t>
  </si>
  <si>
    <t>양운수</t>
  </si>
  <si>
    <t>表光載</t>
  </si>
  <si>
    <t>표광재</t>
  </si>
  <si>
    <t>李有福</t>
  </si>
  <si>
    <t>郭奉得</t>
  </si>
  <si>
    <t>곽봉득</t>
  </si>
  <si>
    <t>金岑龍</t>
  </si>
  <si>
    <t>김잠룡</t>
  </si>
  <si>
    <t>郭致鳳</t>
  </si>
  <si>
    <t>곽치봉</t>
  </si>
  <si>
    <t>田周逸</t>
  </si>
  <si>
    <t>전주일</t>
  </si>
  <si>
    <t>田實晩</t>
  </si>
  <si>
    <t>전실만</t>
  </si>
  <si>
    <t>田甲得</t>
  </si>
  <si>
    <t>전갑득</t>
  </si>
  <si>
    <t>金渭聲</t>
  </si>
  <si>
    <t>김위성</t>
  </si>
  <si>
    <t>朴三得</t>
  </si>
  <si>
    <t>박삼득</t>
  </si>
  <si>
    <t>金聲坤</t>
  </si>
  <si>
    <t>김성곤</t>
  </si>
  <si>
    <t>郭泰廷</t>
  </si>
  <si>
    <t>곽태정</t>
  </si>
  <si>
    <t>郭善溶</t>
  </si>
  <si>
    <t>곽선용</t>
  </si>
  <si>
    <t>李達宗</t>
  </si>
  <si>
    <t>이달종</t>
  </si>
  <si>
    <t>崔先伊</t>
  </si>
  <si>
    <t>최선이</t>
  </si>
  <si>
    <t>權日桓</t>
  </si>
  <si>
    <t>권일환</t>
  </si>
  <si>
    <t>權啓桓</t>
  </si>
  <si>
    <t>권계환</t>
  </si>
  <si>
    <t>安泰仁</t>
  </si>
  <si>
    <t>안태인</t>
  </si>
  <si>
    <t>李厚是</t>
  </si>
  <si>
    <t>이후시</t>
  </si>
  <si>
    <t>徐大增</t>
  </si>
  <si>
    <t>서대증</t>
  </si>
  <si>
    <t>田相仁</t>
  </si>
  <si>
    <t>전상인</t>
  </si>
  <si>
    <t>田尙用</t>
  </si>
  <si>
    <t>전상용</t>
  </si>
  <si>
    <t>姜啓璜</t>
  </si>
  <si>
    <t>강계황</t>
  </si>
  <si>
    <t>曺石祿</t>
  </si>
  <si>
    <t>表東鎭</t>
  </si>
  <si>
    <t>표동진</t>
  </si>
  <si>
    <t>田時東</t>
  </si>
  <si>
    <t>전시동</t>
  </si>
  <si>
    <t>田貴東</t>
  </si>
  <si>
    <t>전귀동</t>
  </si>
  <si>
    <t>李時宗</t>
  </si>
  <si>
    <t>이시종</t>
  </si>
  <si>
    <t>李基浩</t>
  </si>
  <si>
    <t>이기호</t>
  </si>
  <si>
    <t>表東郁</t>
  </si>
  <si>
    <t>표동욱</t>
  </si>
  <si>
    <t>鄭基牧</t>
  </si>
  <si>
    <t>정기목</t>
  </si>
  <si>
    <t>李春儀</t>
  </si>
  <si>
    <t>이춘의</t>
  </si>
  <si>
    <t>金雙同</t>
  </si>
  <si>
    <t>김쌍동</t>
  </si>
  <si>
    <t>姜百允</t>
  </si>
  <si>
    <t>강백윤</t>
  </si>
  <si>
    <t>千致老</t>
  </si>
  <si>
    <t>천치로</t>
  </si>
  <si>
    <t>李學順</t>
  </si>
  <si>
    <t>이학순</t>
  </si>
  <si>
    <t>徐載華</t>
  </si>
  <si>
    <t>서재화</t>
  </si>
  <si>
    <t>權乃錫</t>
  </si>
  <si>
    <t>권내석</t>
  </si>
  <si>
    <t>表仁宅</t>
  </si>
  <si>
    <t>표인택</t>
  </si>
  <si>
    <t>姜允宅</t>
  </si>
  <si>
    <t>강윤택</t>
  </si>
  <si>
    <t>田元理</t>
  </si>
  <si>
    <t>전원리</t>
  </si>
  <si>
    <t>朴用萬</t>
  </si>
  <si>
    <t>박용만</t>
  </si>
  <si>
    <t>李宗英</t>
  </si>
  <si>
    <t>이종영</t>
  </si>
  <si>
    <t>최상</t>
  </si>
  <si>
    <t>金應聲</t>
  </si>
  <si>
    <t>김응성</t>
  </si>
  <si>
    <t>徐大緯</t>
  </si>
  <si>
    <t>서대위</t>
  </si>
  <si>
    <t>陳度運</t>
  </si>
  <si>
    <t>진도운</t>
  </si>
  <si>
    <t>金允成</t>
  </si>
  <si>
    <t>김윤성</t>
  </si>
  <si>
    <t>陳度永</t>
  </si>
  <si>
    <t>진도영</t>
  </si>
  <si>
    <t>徐晋坤</t>
  </si>
  <si>
    <t>서진곤</t>
  </si>
  <si>
    <t>徐仁根</t>
  </si>
  <si>
    <t>서인근</t>
  </si>
  <si>
    <t>徐璋輝</t>
  </si>
  <si>
    <t>서장휘</t>
  </si>
  <si>
    <t>徐璋奎</t>
  </si>
  <si>
    <t>서장규</t>
  </si>
  <si>
    <t>陳度倫</t>
  </si>
  <si>
    <t>진도륜</t>
  </si>
  <si>
    <t>李德基</t>
  </si>
  <si>
    <t>이덕기</t>
  </si>
  <si>
    <t>朴光守</t>
  </si>
  <si>
    <t>박광수</t>
  </si>
  <si>
    <t>林光奉</t>
  </si>
  <si>
    <t>임광봉</t>
  </si>
  <si>
    <t>尹月成</t>
  </si>
  <si>
    <t>윤월성</t>
  </si>
  <si>
    <t>朴得孫</t>
  </si>
  <si>
    <t>박득손</t>
  </si>
  <si>
    <t>金履坤</t>
  </si>
  <si>
    <t>김이곤</t>
  </si>
  <si>
    <t>林道相</t>
  </si>
  <si>
    <t>임도상</t>
  </si>
  <si>
    <t>林國石</t>
  </si>
  <si>
    <t>임국석</t>
  </si>
  <si>
    <t>李光三</t>
  </si>
  <si>
    <t>이광삼</t>
  </si>
  <si>
    <t>林長卜</t>
  </si>
  <si>
    <t>임장복</t>
  </si>
  <si>
    <t>裵石允</t>
  </si>
  <si>
    <t>배석윤</t>
  </si>
  <si>
    <t>金時大</t>
  </si>
  <si>
    <t>김시대</t>
  </si>
  <si>
    <t>具宗日</t>
  </si>
  <si>
    <t>구종일</t>
  </si>
  <si>
    <t>林得興</t>
  </si>
  <si>
    <t>임득흥</t>
  </si>
  <si>
    <t>鄭小斤石</t>
  </si>
  <si>
    <t>정소근석</t>
  </si>
  <si>
    <t>金道允</t>
  </si>
  <si>
    <t>김도윤</t>
  </si>
  <si>
    <t>林連孫</t>
  </si>
  <si>
    <t>임연손</t>
  </si>
  <si>
    <t>朴化允</t>
  </si>
  <si>
    <t>박화윤</t>
  </si>
  <si>
    <t>金化京</t>
  </si>
  <si>
    <t>김화경</t>
  </si>
  <si>
    <t>林時正</t>
  </si>
  <si>
    <t>임시정</t>
  </si>
  <si>
    <t>林哲乭</t>
  </si>
  <si>
    <t>임철돌</t>
  </si>
  <si>
    <t>朴光辰</t>
  </si>
  <si>
    <t>박광진</t>
  </si>
  <si>
    <t>金宗憲</t>
  </si>
  <si>
    <t>김종헌</t>
  </si>
  <si>
    <t>金次宗</t>
  </si>
  <si>
    <t>김차종</t>
  </si>
  <si>
    <t>林莫乭</t>
  </si>
  <si>
    <t>임막돌</t>
  </si>
  <si>
    <t>鄭達宗</t>
  </si>
  <si>
    <t>정달종</t>
  </si>
  <si>
    <t>林允伊</t>
  </si>
  <si>
    <t>임윤이</t>
  </si>
  <si>
    <t>金允坤</t>
  </si>
  <si>
    <t>김윤곤</t>
  </si>
  <si>
    <t>林連萬</t>
  </si>
  <si>
    <t>임연만</t>
  </si>
  <si>
    <t>임국록</t>
  </si>
  <si>
    <t>林仁哲</t>
  </si>
  <si>
    <t>임인철</t>
  </si>
  <si>
    <t>金應卜</t>
  </si>
  <si>
    <t>김응복</t>
  </si>
  <si>
    <t>金源浩</t>
  </si>
  <si>
    <t>김원호</t>
  </si>
  <si>
    <t>배성국</t>
  </si>
  <si>
    <t>白順伯</t>
  </si>
  <si>
    <t>백순백</t>
  </si>
  <si>
    <t>趙順伊</t>
  </si>
  <si>
    <t>조순이</t>
  </si>
  <si>
    <t>裵道宗</t>
  </si>
  <si>
    <t>배도종</t>
  </si>
  <si>
    <t>金日文</t>
  </si>
  <si>
    <t>김일문</t>
  </si>
  <si>
    <t>朴光宗</t>
  </si>
  <si>
    <t>박광종</t>
  </si>
  <si>
    <t>金日秀</t>
  </si>
  <si>
    <t>朴允奉</t>
  </si>
  <si>
    <t>박윤봉</t>
  </si>
  <si>
    <t>林壬宗</t>
  </si>
  <si>
    <t>임임종</t>
  </si>
  <si>
    <t>林應津</t>
  </si>
  <si>
    <t>임응진</t>
  </si>
  <si>
    <t>鄭介用</t>
  </si>
  <si>
    <t>정개용</t>
  </si>
  <si>
    <t>李性國</t>
  </si>
  <si>
    <t>이성국</t>
  </si>
  <si>
    <t>林月城</t>
  </si>
  <si>
    <t>임월성</t>
  </si>
  <si>
    <t>金億伊</t>
  </si>
  <si>
    <t>김억이</t>
  </si>
  <si>
    <t>李正岳</t>
  </si>
  <si>
    <t>이정악</t>
  </si>
  <si>
    <t>李聖卜</t>
  </si>
  <si>
    <t>이성복</t>
  </si>
  <si>
    <t>愼正國</t>
  </si>
  <si>
    <t>신정국</t>
  </si>
  <si>
    <t>林應大</t>
  </si>
  <si>
    <t>임응대</t>
  </si>
  <si>
    <t>오정참</t>
  </si>
  <si>
    <t>金世成</t>
  </si>
  <si>
    <t>김세성</t>
  </si>
  <si>
    <t>林有碩</t>
  </si>
  <si>
    <t>임유석</t>
  </si>
  <si>
    <t>全連哲</t>
  </si>
  <si>
    <t>전연철</t>
  </si>
  <si>
    <t>金有學</t>
  </si>
  <si>
    <t>김유학</t>
  </si>
  <si>
    <t>金成實</t>
  </si>
  <si>
    <t>김성실</t>
  </si>
  <si>
    <t>金應彔</t>
  </si>
  <si>
    <t>김응록</t>
  </si>
  <si>
    <t>李元鳳</t>
  </si>
  <si>
    <t>이원봉</t>
  </si>
  <si>
    <t>林大允</t>
  </si>
  <si>
    <t>임대윤</t>
  </si>
  <si>
    <t>林學千</t>
  </si>
  <si>
    <t>임학천</t>
  </si>
  <si>
    <t>林爾洪</t>
  </si>
  <si>
    <t>임이홍</t>
  </si>
  <si>
    <t>林先業</t>
  </si>
  <si>
    <t>임선업</t>
  </si>
  <si>
    <t>林連大</t>
  </si>
  <si>
    <t>임연대</t>
  </si>
  <si>
    <t>김철복</t>
  </si>
  <si>
    <t>林允大</t>
  </si>
  <si>
    <t>임윤대</t>
  </si>
  <si>
    <t>金成守</t>
  </si>
  <si>
    <t>具宗宅</t>
  </si>
  <si>
    <t>구종택</t>
  </si>
  <si>
    <t>裵碩元</t>
  </si>
  <si>
    <t>배석원</t>
  </si>
  <si>
    <t>白介伊</t>
  </si>
  <si>
    <t>백개이</t>
  </si>
  <si>
    <t>林光信</t>
  </si>
  <si>
    <t>임광신</t>
  </si>
  <si>
    <t>金大鉉</t>
  </si>
  <si>
    <t>김대현</t>
  </si>
  <si>
    <t>劉今奉</t>
  </si>
  <si>
    <t>유금봉</t>
  </si>
  <si>
    <t>金學九</t>
  </si>
  <si>
    <t>김학구</t>
  </si>
  <si>
    <t>金永佑</t>
  </si>
  <si>
    <t>김영우</t>
  </si>
  <si>
    <t>林春億</t>
  </si>
  <si>
    <t>임춘억</t>
  </si>
  <si>
    <t>裵性七</t>
  </si>
  <si>
    <t>배성칠</t>
  </si>
  <si>
    <t>林允奉</t>
  </si>
  <si>
    <t>임윤봉</t>
  </si>
  <si>
    <t>林仲文</t>
  </si>
  <si>
    <t>임중문</t>
  </si>
  <si>
    <t>徐化叔</t>
  </si>
  <si>
    <t>서화숙</t>
  </si>
  <si>
    <t>吳得寬</t>
  </si>
  <si>
    <t>오득관</t>
  </si>
  <si>
    <t>徐圭元</t>
  </si>
  <si>
    <t>서규원</t>
  </si>
  <si>
    <t>金連仲</t>
  </si>
  <si>
    <t>김연중</t>
  </si>
  <si>
    <t>金永彔</t>
  </si>
  <si>
    <t>김영록</t>
  </si>
  <si>
    <t>林性宗</t>
  </si>
  <si>
    <t>임성종</t>
  </si>
  <si>
    <t>裵命叔</t>
  </si>
  <si>
    <t>배명숙</t>
  </si>
  <si>
    <t>朴枝秀</t>
  </si>
  <si>
    <t>裵啓述</t>
  </si>
  <si>
    <t>배계술</t>
  </si>
  <si>
    <t>吳元石</t>
  </si>
  <si>
    <t>沈允哲</t>
  </si>
  <si>
    <t>심윤철</t>
  </si>
  <si>
    <t>金啓宗</t>
  </si>
  <si>
    <t>김계종</t>
  </si>
  <si>
    <t>裵元宗</t>
  </si>
  <si>
    <t>배원종</t>
  </si>
  <si>
    <t>林春晩</t>
  </si>
  <si>
    <t>임춘만</t>
  </si>
  <si>
    <t>林連伊</t>
  </si>
  <si>
    <t>임연이</t>
  </si>
  <si>
    <t>全日先</t>
  </si>
  <si>
    <t>전일선</t>
  </si>
  <si>
    <t>林伯興</t>
  </si>
  <si>
    <t>임백흥</t>
  </si>
  <si>
    <t>林億宗</t>
  </si>
  <si>
    <t>임억종</t>
  </si>
  <si>
    <t>金漢晩</t>
  </si>
  <si>
    <t>김한만</t>
  </si>
  <si>
    <t>林甚松</t>
  </si>
  <si>
    <t>임심송</t>
  </si>
  <si>
    <t>金亘卜</t>
  </si>
  <si>
    <t>김긍복</t>
  </si>
  <si>
    <t>裵仁石</t>
  </si>
  <si>
    <t>배인석</t>
  </si>
  <si>
    <t>金永億</t>
  </si>
  <si>
    <t>김영억</t>
  </si>
  <si>
    <t>李萬孫</t>
  </si>
  <si>
    <t>이만손</t>
  </si>
  <si>
    <t>金汗宗</t>
  </si>
  <si>
    <t>金學用</t>
  </si>
  <si>
    <t>김학용</t>
  </si>
  <si>
    <t>金文吾</t>
  </si>
  <si>
    <t>林元益</t>
  </si>
  <si>
    <t>임원익</t>
  </si>
  <si>
    <t>林長春</t>
  </si>
  <si>
    <t>임장춘</t>
  </si>
  <si>
    <t>愼正彦</t>
  </si>
  <si>
    <t>신정언</t>
  </si>
  <si>
    <t>金成卜</t>
  </si>
  <si>
    <t>林月得</t>
  </si>
  <si>
    <t>임월득</t>
  </si>
  <si>
    <t>金永善</t>
  </si>
  <si>
    <t>김영선</t>
  </si>
  <si>
    <t>裵性完</t>
  </si>
  <si>
    <t>배성완</t>
  </si>
  <si>
    <t>白韓善</t>
  </si>
  <si>
    <t>백한선</t>
  </si>
  <si>
    <t>趙文光</t>
  </si>
  <si>
    <t>조문광</t>
  </si>
  <si>
    <t>裵光俊</t>
  </si>
  <si>
    <t>배광준</t>
  </si>
  <si>
    <t>金遠世</t>
  </si>
  <si>
    <t>김원세</t>
  </si>
  <si>
    <t>全哲銀</t>
  </si>
  <si>
    <t>전철은</t>
  </si>
  <si>
    <t>愼東文</t>
  </si>
  <si>
    <t>신동문</t>
  </si>
  <si>
    <t>金億彔</t>
  </si>
  <si>
    <t>김억록</t>
  </si>
  <si>
    <t>林時旭</t>
  </si>
  <si>
    <t>임시욱</t>
  </si>
  <si>
    <t>白文秀</t>
  </si>
  <si>
    <t>백문수</t>
  </si>
  <si>
    <t>金道千</t>
  </si>
  <si>
    <t>김도천</t>
  </si>
  <si>
    <t>金末卜</t>
  </si>
  <si>
    <t>김말복</t>
  </si>
  <si>
    <t>裵善同</t>
  </si>
  <si>
    <t>배선동</t>
  </si>
  <si>
    <t>林光弼</t>
  </si>
  <si>
    <t>임광필</t>
  </si>
  <si>
    <t>金致俊</t>
  </si>
  <si>
    <t>김치준</t>
  </si>
  <si>
    <t>林弘伊</t>
  </si>
  <si>
    <t>임홍이</t>
  </si>
  <si>
    <t>金正用</t>
  </si>
  <si>
    <t>김정용</t>
  </si>
  <si>
    <t>金道仁</t>
  </si>
  <si>
    <t>김도인</t>
  </si>
  <si>
    <t>林東進</t>
  </si>
  <si>
    <t>임동진</t>
  </si>
  <si>
    <t>金哲宗</t>
  </si>
  <si>
    <t>김철종</t>
  </si>
  <si>
    <t>裵相度</t>
  </si>
  <si>
    <t>배상도</t>
  </si>
  <si>
    <t>李茂叔</t>
  </si>
  <si>
    <t>이무숙</t>
  </si>
  <si>
    <t>韓佑漢</t>
  </si>
  <si>
    <t>한우한</t>
  </si>
  <si>
    <t>林有賢</t>
  </si>
  <si>
    <t>임유현</t>
  </si>
  <si>
    <t>金伯孫</t>
  </si>
  <si>
    <t>김백손</t>
  </si>
  <si>
    <t>金且乭</t>
  </si>
  <si>
    <t>김차돌</t>
  </si>
  <si>
    <t>李宗元</t>
  </si>
  <si>
    <t>이종원</t>
  </si>
  <si>
    <t>兪順兼</t>
  </si>
  <si>
    <t>유순겸</t>
  </si>
  <si>
    <t>林東旭</t>
  </si>
  <si>
    <t>임동욱</t>
  </si>
  <si>
    <t>林性彔</t>
  </si>
  <si>
    <t>임성록</t>
  </si>
  <si>
    <t>金昌卜</t>
  </si>
  <si>
    <t>김창복</t>
  </si>
  <si>
    <t>林益松</t>
  </si>
  <si>
    <t>임익송</t>
  </si>
  <si>
    <t>金哲奉</t>
  </si>
  <si>
    <t>김철봉</t>
  </si>
  <si>
    <t>朴守連</t>
  </si>
  <si>
    <t>박수련</t>
  </si>
  <si>
    <t>林貴雲</t>
  </si>
  <si>
    <t>임귀운</t>
  </si>
  <si>
    <t>裵好宗</t>
  </si>
  <si>
    <t>배호종</t>
  </si>
  <si>
    <t>裵姓文</t>
  </si>
  <si>
    <t>배성문</t>
  </si>
  <si>
    <t>鄭文國</t>
  </si>
  <si>
    <t>정문국</t>
  </si>
  <si>
    <t>金致孫</t>
  </si>
  <si>
    <t>김치손</t>
  </si>
  <si>
    <t>鄭應順</t>
  </si>
  <si>
    <t>정응순</t>
  </si>
  <si>
    <t>姜得悅</t>
  </si>
  <si>
    <t>강득열</t>
  </si>
  <si>
    <t>裵千旭</t>
  </si>
  <si>
    <t>배천욱</t>
  </si>
  <si>
    <t>金成安</t>
  </si>
  <si>
    <t>김성안</t>
  </si>
  <si>
    <t>李相叔</t>
  </si>
  <si>
    <t>이상숙</t>
  </si>
  <si>
    <t>姜百同</t>
  </si>
  <si>
    <t>강백동</t>
  </si>
  <si>
    <t>裵千得</t>
  </si>
  <si>
    <t>배천득</t>
  </si>
  <si>
    <t>林浩成</t>
  </si>
  <si>
    <t>임호성</t>
  </si>
  <si>
    <t>金性彔</t>
  </si>
  <si>
    <t>金式伊</t>
  </si>
  <si>
    <t>김식이</t>
  </si>
  <si>
    <t>裵善國</t>
  </si>
  <si>
    <t>배선국</t>
  </si>
  <si>
    <t>金日吾</t>
  </si>
  <si>
    <t>김일오</t>
  </si>
  <si>
    <t>金秋彦</t>
  </si>
  <si>
    <t>김추언</t>
  </si>
  <si>
    <t>林致元</t>
  </si>
  <si>
    <t>임치원</t>
  </si>
  <si>
    <t>林種秀</t>
  </si>
  <si>
    <t>임종수</t>
  </si>
  <si>
    <t>李成郁</t>
  </si>
  <si>
    <t>이성욱</t>
  </si>
  <si>
    <t>金永學</t>
  </si>
  <si>
    <t>김영학</t>
  </si>
  <si>
    <t>林元日</t>
  </si>
  <si>
    <t>임원일</t>
  </si>
  <si>
    <t>裵啓宗</t>
  </si>
  <si>
    <t>배계종</t>
  </si>
  <si>
    <t>林克宗</t>
  </si>
  <si>
    <t>임극종</t>
  </si>
  <si>
    <t>裵月奉</t>
  </si>
  <si>
    <t>배월봉</t>
  </si>
  <si>
    <t>李基宗</t>
  </si>
  <si>
    <t>이기종</t>
  </si>
  <si>
    <t>林正學</t>
  </si>
  <si>
    <t>임정학</t>
  </si>
  <si>
    <t>金永伯</t>
  </si>
  <si>
    <t>김영백</t>
  </si>
  <si>
    <t>金圭宇</t>
  </si>
  <si>
    <t>김규우</t>
  </si>
  <si>
    <t>全仁伊</t>
  </si>
  <si>
    <t>전인이</t>
  </si>
  <si>
    <t>金春澤</t>
  </si>
  <si>
    <t>김춘택</t>
  </si>
  <si>
    <t>林作之</t>
  </si>
  <si>
    <t>임작지</t>
  </si>
  <si>
    <t>葛云哲</t>
  </si>
  <si>
    <t>갈운철</t>
  </si>
  <si>
    <t>林世應</t>
  </si>
  <si>
    <t>임세응</t>
  </si>
  <si>
    <t>朴時永</t>
  </si>
  <si>
    <t>박시영</t>
  </si>
  <si>
    <t>林化春</t>
  </si>
  <si>
    <t>임화춘</t>
  </si>
  <si>
    <t>林時宗</t>
  </si>
  <si>
    <t>임시종</t>
  </si>
  <si>
    <t>林大性</t>
  </si>
  <si>
    <t>임대성</t>
  </si>
  <si>
    <t>林時千</t>
  </si>
  <si>
    <t>임시천</t>
  </si>
  <si>
    <t>金有完</t>
  </si>
  <si>
    <t>김유완</t>
  </si>
  <si>
    <t>尹昌根</t>
  </si>
  <si>
    <t>윤창근</t>
  </si>
  <si>
    <t>朴日孫</t>
  </si>
  <si>
    <t>박일손</t>
  </si>
  <si>
    <t>朴東得</t>
  </si>
  <si>
    <t>박동득</t>
  </si>
  <si>
    <t>林元集</t>
  </si>
  <si>
    <t>임원집</t>
  </si>
  <si>
    <t>金日彦</t>
  </si>
  <si>
    <t>김일언</t>
  </si>
  <si>
    <t>崔石九</t>
  </si>
  <si>
    <t>최석구</t>
  </si>
  <si>
    <t>金應春</t>
  </si>
  <si>
    <t>김응춘</t>
  </si>
  <si>
    <t>林光七</t>
  </si>
  <si>
    <t>임광칠</t>
  </si>
  <si>
    <t>朴得成</t>
  </si>
  <si>
    <t>박득성</t>
  </si>
  <si>
    <t>崔日權</t>
  </si>
  <si>
    <t>최일권</t>
  </si>
  <si>
    <t>金宗業</t>
  </si>
  <si>
    <t>김종업</t>
  </si>
  <si>
    <t>林月仲</t>
  </si>
  <si>
    <t>임월중</t>
  </si>
  <si>
    <t>金碩伊</t>
  </si>
  <si>
    <t>김석이</t>
  </si>
  <si>
    <t>羅宗得</t>
  </si>
  <si>
    <t>나종득</t>
  </si>
  <si>
    <t>徐再成</t>
  </si>
  <si>
    <t>서재성</t>
  </si>
  <si>
    <t>吳宗伊</t>
  </si>
  <si>
    <t>오종이</t>
  </si>
  <si>
    <t>具時元</t>
  </si>
  <si>
    <t>구시원</t>
  </si>
  <si>
    <t>金基源</t>
  </si>
  <si>
    <t>김기원</t>
  </si>
  <si>
    <t>裵正彔</t>
  </si>
  <si>
    <t>배정록</t>
  </si>
  <si>
    <t>李汝右</t>
  </si>
  <si>
    <t>이여우</t>
  </si>
  <si>
    <t>安必仲</t>
  </si>
  <si>
    <t>안필중</t>
  </si>
  <si>
    <t>金龍用</t>
  </si>
  <si>
    <t>김용용</t>
  </si>
  <si>
    <t>李大千</t>
  </si>
  <si>
    <t>이대천</t>
  </si>
  <si>
    <t>金彔成</t>
  </si>
  <si>
    <t>김녹성</t>
  </si>
  <si>
    <t>備考</t>
  </si>
  <si>
    <t>川內里</t>
  </si>
  <si>
    <t>천내리</t>
  </si>
  <si>
    <t>유일관</t>
  </si>
  <si>
    <t>주호</t>
  </si>
  <si>
    <t>영복</t>
  </si>
  <si>
    <t>노비</t>
  </si>
  <si>
    <t>주호</t>
  </si>
  <si>
    <t>노비</t>
  </si>
  <si>
    <t>주호</t>
  </si>
  <si>
    <t>김</t>
  </si>
  <si>
    <t>노비</t>
  </si>
  <si>
    <t>주호</t>
  </si>
  <si>
    <t>유</t>
  </si>
  <si>
    <t>김</t>
  </si>
  <si>
    <t>주호</t>
  </si>
  <si>
    <t>김</t>
  </si>
  <si>
    <t>이</t>
  </si>
  <si>
    <t>노비</t>
  </si>
  <si>
    <t>주호</t>
  </si>
  <si>
    <t>임</t>
  </si>
  <si>
    <t>심능인</t>
  </si>
  <si>
    <t>주호</t>
  </si>
  <si>
    <t>김</t>
  </si>
  <si>
    <t>하낙성</t>
  </si>
  <si>
    <t>김</t>
  </si>
  <si>
    <t>주호</t>
  </si>
  <si>
    <t>김</t>
  </si>
  <si>
    <t>주호</t>
  </si>
  <si>
    <t>김</t>
  </si>
  <si>
    <t>노비</t>
  </si>
  <si>
    <t>노정</t>
  </si>
  <si>
    <t>주호</t>
  </si>
  <si>
    <t>이</t>
  </si>
  <si>
    <t>노비</t>
  </si>
  <si>
    <t>주호</t>
  </si>
  <si>
    <t>이</t>
  </si>
  <si>
    <t>주호</t>
  </si>
  <si>
    <t>宅木+宇</t>
  </si>
  <si>
    <t>택우</t>
  </si>
  <si>
    <t>노비</t>
  </si>
  <si>
    <t>주호</t>
  </si>
  <si>
    <t>김</t>
  </si>
  <si>
    <t>주호</t>
  </si>
  <si>
    <t>이</t>
  </si>
  <si>
    <t>주호</t>
  </si>
  <si>
    <t>김</t>
  </si>
  <si>
    <t>복련</t>
  </si>
  <si>
    <t>임</t>
  </si>
  <si>
    <t>주호</t>
  </si>
  <si>
    <t>광복</t>
  </si>
  <si>
    <r>
      <rPr>
        <sz val="10"/>
        <rFont val="Arial"/>
        <family val="2"/>
      </rPr>
      <t>灵</t>
    </r>
    <r>
      <rPr>
        <sz val="10"/>
        <rFont val="돋움"/>
        <family val="3"/>
      </rPr>
      <t>德</t>
    </r>
  </si>
  <si>
    <t>영덕</t>
  </si>
  <si>
    <t>주호</t>
  </si>
  <si>
    <t>나</t>
  </si>
  <si>
    <t>주호</t>
  </si>
  <si>
    <t>주호</t>
  </si>
  <si>
    <t>김</t>
  </si>
  <si>
    <t>유</t>
  </si>
  <si>
    <t>노비</t>
  </si>
  <si>
    <t>김</t>
  </si>
  <si>
    <t>주호</t>
  </si>
  <si>
    <t>주호</t>
  </si>
  <si>
    <t>나</t>
  </si>
  <si>
    <t>주호</t>
  </si>
  <si>
    <t>주호</t>
  </si>
  <si>
    <t>주호</t>
  </si>
  <si>
    <t>김</t>
  </si>
  <si>
    <t>김</t>
  </si>
  <si>
    <t>주호</t>
  </si>
  <si>
    <t>김</t>
  </si>
  <si>
    <t>김녕</t>
  </si>
  <si>
    <t>가선대부공조참판겸오위도총부</t>
  </si>
  <si>
    <t>노비</t>
  </si>
  <si>
    <t>김</t>
  </si>
  <si>
    <t>주호</t>
  </si>
  <si>
    <t>김</t>
  </si>
  <si>
    <t>주호</t>
  </si>
  <si>
    <t>주호</t>
  </si>
  <si>
    <t>김</t>
  </si>
  <si>
    <t>이</t>
  </si>
  <si>
    <t>주호</t>
  </si>
  <si>
    <t>김</t>
  </si>
  <si>
    <t>주호</t>
  </si>
  <si>
    <t>주호</t>
  </si>
  <si>
    <t>김</t>
  </si>
  <si>
    <t>노비</t>
  </si>
  <si>
    <t>주호</t>
  </si>
  <si>
    <t>김</t>
  </si>
  <si>
    <t>나</t>
  </si>
  <si>
    <t>주호</t>
  </si>
  <si>
    <t>이</t>
  </si>
  <si>
    <t>주호</t>
  </si>
  <si>
    <t>이</t>
  </si>
  <si>
    <t>김</t>
  </si>
  <si>
    <t>이</t>
  </si>
  <si>
    <t>주호</t>
  </si>
  <si>
    <t>김</t>
  </si>
  <si>
    <t>영복</t>
  </si>
  <si>
    <t>주호</t>
  </si>
  <si>
    <t>김</t>
  </si>
  <si>
    <t>노비</t>
  </si>
  <si>
    <t>김</t>
  </si>
  <si>
    <t>이</t>
  </si>
  <si>
    <t>주호</t>
  </si>
  <si>
    <t>이</t>
  </si>
  <si>
    <t>노비</t>
  </si>
  <si>
    <t>이</t>
  </si>
  <si>
    <t>주호</t>
  </si>
  <si>
    <t>김</t>
  </si>
  <si>
    <t>주호</t>
  </si>
  <si>
    <t>이</t>
  </si>
  <si>
    <r>
      <t>李</t>
    </r>
    <r>
      <rPr>
        <sz val="10"/>
        <rFont val="새바탕"/>
        <family val="1"/>
      </rPr>
      <t>斆</t>
    </r>
    <r>
      <rPr>
        <sz val="10"/>
        <rFont val="돋움"/>
        <family val="3"/>
      </rPr>
      <t>永</t>
    </r>
  </si>
  <si>
    <r>
      <rPr>
        <sz val="10"/>
        <rFont val="Arial"/>
        <family val="2"/>
      </rPr>
      <t>斆</t>
    </r>
    <r>
      <rPr>
        <sz val="10"/>
        <rFont val="돋움"/>
        <family val="3"/>
      </rPr>
      <t>永</t>
    </r>
  </si>
  <si>
    <t>효영</t>
  </si>
  <si>
    <t>김</t>
  </si>
  <si>
    <t>이</t>
  </si>
  <si>
    <t>노비</t>
  </si>
  <si>
    <t>주호</t>
  </si>
  <si>
    <t>이</t>
  </si>
  <si>
    <t>허숙</t>
  </si>
  <si>
    <t>주호</t>
  </si>
  <si>
    <t>김</t>
  </si>
  <si>
    <t>노비</t>
  </si>
  <si>
    <t>이</t>
  </si>
  <si>
    <t>주호</t>
  </si>
  <si>
    <t>이</t>
  </si>
  <si>
    <t>김</t>
  </si>
  <si>
    <t>재복</t>
  </si>
  <si>
    <t>주호</t>
  </si>
  <si>
    <t>김</t>
  </si>
  <si>
    <t>이</t>
  </si>
  <si>
    <t>주호</t>
  </si>
  <si>
    <t>김</t>
  </si>
  <si>
    <t>김용언</t>
  </si>
  <si>
    <t>이덕</t>
  </si>
  <si>
    <t>최연채</t>
  </si>
  <si>
    <t>노비</t>
  </si>
  <si>
    <t>이</t>
  </si>
  <si>
    <t>김</t>
  </si>
  <si>
    <t>주호</t>
  </si>
  <si>
    <t>김</t>
  </si>
  <si>
    <t>작</t>
  </si>
  <si>
    <t>주호</t>
  </si>
  <si>
    <t>복하</t>
  </si>
  <si>
    <t>이</t>
  </si>
  <si>
    <t>김</t>
  </si>
  <si>
    <t>김낙추</t>
  </si>
  <si>
    <t>학생</t>
  </si>
  <si>
    <t>이</t>
  </si>
  <si>
    <r>
      <t>朴尙</t>
    </r>
    <r>
      <rPr>
        <sz val="10"/>
        <rFont val="새바탕"/>
        <family val="1"/>
      </rPr>
      <t>国</t>
    </r>
  </si>
  <si>
    <t>주호</t>
  </si>
  <si>
    <t>이</t>
  </si>
  <si>
    <t>노비</t>
  </si>
  <si>
    <t>임용재</t>
  </si>
  <si>
    <t>김</t>
  </si>
  <si>
    <t>주호</t>
  </si>
  <si>
    <t>내복</t>
  </si>
  <si>
    <t>교열</t>
  </si>
  <si>
    <t>노비</t>
  </si>
  <si>
    <t>서유복</t>
  </si>
  <si>
    <t>주호</t>
  </si>
  <si>
    <t>이</t>
  </si>
  <si>
    <r>
      <rPr>
        <sz val="10"/>
        <rFont val="Arial"/>
        <family val="2"/>
      </rPr>
      <t>国</t>
    </r>
    <r>
      <rPr>
        <sz val="10"/>
        <rFont val="돋움"/>
        <family val="3"/>
      </rPr>
      <t>大</t>
    </r>
  </si>
  <si>
    <t>주호</t>
  </si>
  <si>
    <t>노비</t>
  </si>
  <si>
    <t>주호</t>
  </si>
  <si>
    <t>증복</t>
  </si>
  <si>
    <t>용기</t>
  </si>
  <si>
    <t>주호</t>
  </si>
  <si>
    <t>노비</t>
  </si>
  <si>
    <t>주호</t>
  </si>
  <si>
    <t>김</t>
  </si>
  <si>
    <t>노비</t>
  </si>
  <si>
    <t>주호</t>
  </si>
  <si>
    <t>주호</t>
  </si>
  <si>
    <t>김</t>
  </si>
  <si>
    <t>임</t>
  </si>
  <si>
    <t>주호</t>
  </si>
  <si>
    <t>김</t>
  </si>
  <si>
    <t>정용진</t>
  </si>
  <si>
    <t>노비</t>
  </si>
  <si>
    <t>이</t>
  </si>
  <si>
    <t>행복</t>
  </si>
  <si>
    <t>박용대</t>
  </si>
  <si>
    <t>헌복</t>
  </si>
  <si>
    <t>주호</t>
  </si>
  <si>
    <r>
      <rPr>
        <sz val="10"/>
        <rFont val="Arial"/>
        <family val="2"/>
      </rPr>
      <t>国</t>
    </r>
    <r>
      <rPr>
        <sz val="10"/>
        <rFont val="돋움"/>
        <family val="3"/>
      </rPr>
      <t>鉉</t>
    </r>
  </si>
  <si>
    <t>김</t>
  </si>
  <si>
    <t>김</t>
  </si>
  <si>
    <t>주호</t>
  </si>
  <si>
    <t>주호</t>
  </si>
  <si>
    <t>나</t>
  </si>
  <si>
    <t>주호</t>
  </si>
  <si>
    <t>김</t>
  </si>
  <si>
    <t>노비</t>
  </si>
  <si>
    <t>노</t>
  </si>
  <si>
    <t>양호</t>
  </si>
  <si>
    <t>노비</t>
  </si>
  <si>
    <t>용복</t>
  </si>
  <si>
    <t>김</t>
  </si>
  <si>
    <t>임</t>
  </si>
  <si>
    <t>주호</t>
  </si>
  <si>
    <t>이</t>
  </si>
  <si>
    <t>김</t>
  </si>
  <si>
    <t>광복</t>
  </si>
  <si>
    <t>주호</t>
  </si>
  <si>
    <t>임</t>
  </si>
  <si>
    <t>주호</t>
  </si>
  <si>
    <t>이</t>
  </si>
  <si>
    <t>유</t>
  </si>
  <si>
    <t>김</t>
  </si>
  <si>
    <t>나</t>
  </si>
  <si>
    <t>이</t>
  </si>
  <si>
    <t>주호</t>
  </si>
  <si>
    <t>김</t>
  </si>
  <si>
    <t>이</t>
  </si>
  <si>
    <t>주호</t>
  </si>
  <si>
    <t>노봉</t>
  </si>
  <si>
    <r>
      <t>金</t>
    </r>
    <r>
      <rPr>
        <sz val="10"/>
        <rFont val="새바탕"/>
        <family val="1"/>
      </rPr>
      <t>旕</t>
    </r>
    <r>
      <rPr>
        <sz val="10"/>
        <rFont val="돋움"/>
        <family val="3"/>
      </rPr>
      <t>非</t>
    </r>
  </si>
  <si>
    <t>주호</t>
  </si>
  <si>
    <t>김</t>
  </si>
  <si>
    <r>
      <rPr>
        <sz val="10"/>
        <rFont val="Arial"/>
        <family val="2"/>
      </rPr>
      <t>旕</t>
    </r>
    <r>
      <rPr>
        <sz val="10"/>
        <rFont val="돋움"/>
        <family val="3"/>
      </rPr>
      <t>非</t>
    </r>
  </si>
  <si>
    <t>유</t>
  </si>
  <si>
    <r>
      <t>金</t>
    </r>
    <r>
      <rPr>
        <sz val="10"/>
        <rFont val="새바탕"/>
        <family val="1"/>
      </rPr>
      <t>盘</t>
    </r>
    <r>
      <rPr>
        <sz val="10"/>
        <rFont val="돋움"/>
        <family val="3"/>
      </rPr>
      <t>石</t>
    </r>
  </si>
  <si>
    <r>
      <rPr>
        <sz val="10"/>
        <rFont val="Arial"/>
        <family val="2"/>
      </rPr>
      <t>盘</t>
    </r>
    <r>
      <rPr>
        <sz val="10"/>
        <rFont val="돋움"/>
        <family val="3"/>
      </rPr>
      <t>石</t>
    </r>
  </si>
  <si>
    <t>김시</t>
  </si>
  <si>
    <t>시</t>
  </si>
  <si>
    <t>김시</t>
  </si>
  <si>
    <t>주호</t>
  </si>
  <si>
    <t>김</t>
  </si>
  <si>
    <t>노비</t>
  </si>
  <si>
    <t>이</t>
  </si>
  <si>
    <t>복휘</t>
  </si>
  <si>
    <t>임</t>
  </si>
  <si>
    <t>주호</t>
  </si>
  <si>
    <t>임</t>
  </si>
  <si>
    <t>김</t>
  </si>
  <si>
    <r>
      <t>徐</t>
    </r>
    <r>
      <rPr>
        <sz val="10"/>
        <rFont val="새바탕"/>
        <family val="1"/>
      </rPr>
      <t>榏</t>
    </r>
  </si>
  <si>
    <t>익</t>
  </si>
  <si>
    <t>헌복</t>
  </si>
  <si>
    <t>김</t>
  </si>
  <si>
    <t>유</t>
  </si>
  <si>
    <t>김시종고대처</t>
  </si>
  <si>
    <t>복련</t>
  </si>
  <si>
    <t>김</t>
  </si>
  <si>
    <t>주호</t>
  </si>
  <si>
    <t>이</t>
  </si>
  <si>
    <t>이</t>
  </si>
  <si>
    <t>김</t>
  </si>
  <si>
    <t>노비</t>
  </si>
  <si>
    <t>도흥</t>
  </si>
  <si>
    <t>이</t>
  </si>
  <si>
    <t>윤하복</t>
  </si>
  <si>
    <t>김한유</t>
  </si>
  <si>
    <t>주호</t>
  </si>
  <si>
    <t>여유</t>
  </si>
  <si>
    <t>김</t>
  </si>
  <si>
    <t>이</t>
  </si>
  <si>
    <t>妹夫</t>
  </si>
  <si>
    <t>매부</t>
  </si>
  <si>
    <t>주호</t>
  </si>
  <si>
    <t>주호</t>
  </si>
  <si>
    <t>이</t>
  </si>
  <si>
    <r>
      <t>徐大</t>
    </r>
    <r>
      <rPr>
        <sz val="10"/>
        <rFont val="새바탕"/>
        <family val="1"/>
      </rPr>
      <t>献</t>
    </r>
  </si>
  <si>
    <t>주호</t>
  </si>
  <si>
    <t>이</t>
  </si>
  <si>
    <t>노비</t>
  </si>
  <si>
    <t>주호</t>
  </si>
  <si>
    <t>이</t>
  </si>
  <si>
    <t>복흥</t>
  </si>
  <si>
    <t>만복</t>
  </si>
  <si>
    <t>주호</t>
  </si>
  <si>
    <t>김</t>
  </si>
  <si>
    <t>주호</t>
  </si>
  <si>
    <t>김</t>
  </si>
  <si>
    <t>노비</t>
  </si>
  <si>
    <t>권복용</t>
  </si>
  <si>
    <t>영월</t>
  </si>
  <si>
    <t>주호</t>
  </si>
  <si>
    <t>노</t>
  </si>
  <si>
    <t>이</t>
  </si>
  <si>
    <t>노비</t>
  </si>
  <si>
    <t>주호</t>
  </si>
  <si>
    <t>이</t>
  </si>
  <si>
    <t>나</t>
  </si>
  <si>
    <t>김</t>
  </si>
  <si>
    <r>
      <rPr>
        <sz val="10"/>
        <rFont val="Arial"/>
        <family val="2"/>
      </rPr>
      <t>旵</t>
    </r>
    <r>
      <rPr>
        <sz val="10"/>
        <rFont val="돋움"/>
        <family val="3"/>
      </rPr>
      <t>鳳</t>
    </r>
  </si>
  <si>
    <r>
      <t>朴</t>
    </r>
    <r>
      <rPr>
        <sz val="10"/>
        <rFont val="Arial"/>
        <family val="2"/>
      </rPr>
      <t>羣</t>
    </r>
    <r>
      <rPr>
        <sz val="10"/>
        <rFont val="돋움"/>
        <family val="3"/>
      </rPr>
      <t>伊</t>
    </r>
  </si>
  <si>
    <t>주호</t>
  </si>
  <si>
    <t>이</t>
  </si>
  <si>
    <t>노비</t>
  </si>
  <si>
    <r>
      <t>朴</t>
    </r>
    <r>
      <rPr>
        <sz val="10"/>
        <rFont val="새바탕"/>
        <family val="1"/>
      </rPr>
      <t>羣</t>
    </r>
    <r>
      <rPr>
        <sz val="10"/>
        <rFont val="돋움"/>
        <family val="3"/>
      </rPr>
      <t>伊</t>
    </r>
  </si>
  <si>
    <r>
      <rPr>
        <sz val="10"/>
        <rFont val="Arial"/>
        <family val="2"/>
      </rPr>
      <t>羣</t>
    </r>
    <r>
      <rPr>
        <sz val="10"/>
        <rFont val="돋움"/>
        <family val="3"/>
      </rPr>
      <t>伊</t>
    </r>
  </si>
  <si>
    <t>宅弟</t>
  </si>
  <si>
    <t>이</t>
  </si>
  <si>
    <t>노비</t>
  </si>
  <si>
    <t>주호</t>
  </si>
  <si>
    <t>노</t>
  </si>
  <si>
    <t>이</t>
  </si>
  <si>
    <t>노비</t>
  </si>
  <si>
    <t>김</t>
  </si>
  <si>
    <t>이</t>
  </si>
  <si>
    <r>
      <rPr>
        <sz val="10"/>
        <rFont val="Arial"/>
        <family val="2"/>
      </rPr>
      <t>泟</t>
    </r>
    <r>
      <rPr>
        <sz val="10"/>
        <rFont val="돋움"/>
        <family val="3"/>
      </rPr>
      <t>棟</t>
    </r>
  </si>
  <si>
    <t>정동</t>
  </si>
  <si>
    <t>노비</t>
  </si>
  <si>
    <t>주호</t>
  </si>
  <si>
    <t>이</t>
  </si>
  <si>
    <t>노비</t>
  </si>
  <si>
    <t>주호</t>
  </si>
  <si>
    <t>이</t>
  </si>
  <si>
    <t>응복</t>
  </si>
  <si>
    <t>주호</t>
  </si>
  <si>
    <t>노비</t>
  </si>
  <si>
    <t>김</t>
  </si>
  <si>
    <t>양</t>
  </si>
  <si>
    <t>주호</t>
  </si>
  <si>
    <t>노비</t>
  </si>
  <si>
    <t>주호</t>
  </si>
  <si>
    <t>김</t>
  </si>
  <si>
    <t>서초복</t>
  </si>
  <si>
    <t>임</t>
  </si>
  <si>
    <t>배연기</t>
  </si>
  <si>
    <t>노비</t>
  </si>
  <si>
    <t>주호</t>
  </si>
  <si>
    <t>김</t>
  </si>
  <si>
    <t>숭정대부행동지중추부사</t>
  </si>
  <si>
    <t>유</t>
  </si>
  <si>
    <t>노비</t>
  </si>
  <si>
    <t>岑復</t>
  </si>
  <si>
    <t>잠복</t>
  </si>
  <si>
    <t>이일</t>
  </si>
  <si>
    <t>유</t>
  </si>
  <si>
    <t>유용원</t>
  </si>
  <si>
    <t>주호</t>
  </si>
  <si>
    <t>노비</t>
  </si>
  <si>
    <t>여랑</t>
  </si>
  <si>
    <t>흥복</t>
  </si>
  <si>
    <t>권복화</t>
  </si>
  <si>
    <t>주호</t>
  </si>
  <si>
    <t>복용</t>
  </si>
  <si>
    <t>노비</t>
  </si>
  <si>
    <t>이</t>
  </si>
  <si>
    <t>주호</t>
  </si>
  <si>
    <t>이</t>
  </si>
  <si>
    <r>
      <rPr>
        <sz val="10"/>
        <rFont val="Arial"/>
        <family val="2"/>
      </rPr>
      <t>壠</t>
    </r>
    <r>
      <rPr>
        <sz val="10"/>
        <rFont val="돋움"/>
        <family val="3"/>
      </rPr>
      <t>城</t>
    </r>
  </si>
  <si>
    <t>농성</t>
  </si>
  <si>
    <t>노비</t>
  </si>
  <si>
    <t>노비</t>
  </si>
  <si>
    <t>주호</t>
  </si>
  <si>
    <t>이</t>
  </si>
  <si>
    <t>노비</t>
  </si>
  <si>
    <t>명복</t>
  </si>
  <si>
    <t>주호</t>
  </si>
  <si>
    <t>都命復</t>
  </si>
  <si>
    <t>도명복</t>
  </si>
  <si>
    <t>김</t>
  </si>
  <si>
    <t>권복룡</t>
  </si>
  <si>
    <t>주호</t>
  </si>
  <si>
    <t>노비</t>
  </si>
  <si>
    <t>주호</t>
  </si>
  <si>
    <t>이</t>
  </si>
  <si>
    <t>만복</t>
  </si>
  <si>
    <t>주호</t>
  </si>
  <si>
    <t>노비</t>
  </si>
  <si>
    <t>주호</t>
  </si>
  <si>
    <t>노비</t>
  </si>
  <si>
    <t>주호</t>
  </si>
  <si>
    <t>양춘우</t>
  </si>
  <si>
    <t>이</t>
  </si>
  <si>
    <t>노비</t>
  </si>
  <si>
    <t>이</t>
  </si>
  <si>
    <t>응복</t>
  </si>
  <si>
    <t>이</t>
  </si>
  <si>
    <t>주호</t>
  </si>
  <si>
    <t>임</t>
  </si>
  <si>
    <t>통정행갑산부사겸갑산진병마첨절제사</t>
  </si>
  <si>
    <t>김</t>
  </si>
  <si>
    <t>노말</t>
  </si>
  <si>
    <t>소노말</t>
  </si>
  <si>
    <t>유학김윤성</t>
  </si>
  <si>
    <r>
      <t>崔</t>
    </r>
    <r>
      <rPr>
        <sz val="10"/>
        <rFont val="새바탕"/>
        <family val="1"/>
      </rPr>
      <t>潒</t>
    </r>
  </si>
  <si>
    <r>
      <rPr>
        <sz val="10"/>
        <rFont val="Arial"/>
        <family val="2"/>
      </rPr>
      <t>頤</t>
    </r>
    <r>
      <rPr>
        <sz val="10"/>
        <rFont val="돋움"/>
        <family val="3"/>
      </rPr>
      <t>錫</t>
    </r>
  </si>
  <si>
    <t>익복</t>
  </si>
  <si>
    <t>주호</t>
  </si>
  <si>
    <t>김</t>
  </si>
  <si>
    <t>노비</t>
  </si>
  <si>
    <t>작</t>
  </si>
  <si>
    <t>여악</t>
  </si>
  <si>
    <t>노비</t>
  </si>
  <si>
    <t>이덕</t>
  </si>
  <si>
    <t>임</t>
  </si>
  <si>
    <t>정복</t>
  </si>
  <si>
    <t>익복</t>
  </si>
  <si>
    <t>이</t>
  </si>
  <si>
    <t>노비</t>
  </si>
  <si>
    <t>주호</t>
  </si>
  <si>
    <t>고령</t>
  </si>
  <si>
    <t>박이항</t>
  </si>
  <si>
    <t>노비</t>
  </si>
  <si>
    <t>하연평</t>
  </si>
  <si>
    <t>주호</t>
  </si>
  <si>
    <t>김</t>
  </si>
  <si>
    <t>노비</t>
  </si>
  <si>
    <t>주호</t>
  </si>
  <si>
    <t>이</t>
  </si>
  <si>
    <t>노비</t>
  </si>
  <si>
    <t>박이익</t>
  </si>
  <si>
    <t>임</t>
  </si>
  <si>
    <t>면복</t>
  </si>
  <si>
    <t>유</t>
  </si>
  <si>
    <t>동한</t>
  </si>
  <si>
    <t>임</t>
  </si>
  <si>
    <t>임</t>
  </si>
  <si>
    <t>임</t>
  </si>
  <si>
    <t>주호</t>
  </si>
  <si>
    <t>이</t>
  </si>
  <si>
    <t>임</t>
  </si>
  <si>
    <t>입안</t>
  </si>
  <si>
    <t>김</t>
  </si>
  <si>
    <t>주호</t>
  </si>
  <si>
    <t>임</t>
  </si>
  <si>
    <t>노</t>
  </si>
  <si>
    <t>주호</t>
  </si>
  <si>
    <t>임</t>
  </si>
  <si>
    <t>김</t>
  </si>
  <si>
    <t>임</t>
  </si>
  <si>
    <t>이</t>
  </si>
  <si>
    <t>임</t>
  </si>
  <si>
    <r>
      <rPr>
        <sz val="10"/>
        <rFont val="Arial"/>
        <family val="2"/>
      </rPr>
      <t>旵</t>
    </r>
    <r>
      <rPr>
        <sz val="10"/>
        <rFont val="돋움"/>
        <family val="3"/>
      </rPr>
      <t>乭</t>
    </r>
  </si>
  <si>
    <t>노</t>
  </si>
  <si>
    <t>노광</t>
  </si>
  <si>
    <t>노비</t>
  </si>
  <si>
    <t>임</t>
  </si>
  <si>
    <t>김</t>
  </si>
  <si>
    <t>김</t>
  </si>
  <si>
    <t>김</t>
  </si>
  <si>
    <t>주호</t>
  </si>
  <si>
    <t>임</t>
  </si>
  <si>
    <t>이</t>
  </si>
  <si>
    <t>임</t>
  </si>
  <si>
    <t>전연근</t>
  </si>
  <si>
    <t>이</t>
  </si>
  <si>
    <t>육궁</t>
  </si>
  <si>
    <r>
      <t>林</t>
    </r>
    <r>
      <rPr>
        <sz val="10"/>
        <rFont val="새바탕"/>
        <family val="1"/>
      </rPr>
      <t>国</t>
    </r>
    <r>
      <rPr>
        <sz val="10"/>
        <rFont val="돋움"/>
        <family val="3"/>
      </rPr>
      <t>彔</t>
    </r>
  </si>
  <si>
    <t>임</t>
  </si>
  <si>
    <r>
      <rPr>
        <sz val="10"/>
        <rFont val="Arial"/>
        <family val="2"/>
      </rPr>
      <t>国</t>
    </r>
    <r>
      <rPr>
        <sz val="10"/>
        <rFont val="돋움"/>
        <family val="3"/>
      </rPr>
      <t>彔</t>
    </r>
  </si>
  <si>
    <t>김</t>
  </si>
  <si>
    <t>임</t>
  </si>
  <si>
    <t>임</t>
  </si>
  <si>
    <r>
      <t>裵成</t>
    </r>
    <r>
      <rPr>
        <sz val="10"/>
        <rFont val="새바탕"/>
        <family val="1"/>
      </rPr>
      <t>国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</si>
  <si>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成</t>
    </r>
  </si>
  <si>
    <t>임</t>
  </si>
  <si>
    <t>임</t>
  </si>
  <si>
    <t>이연삼</t>
  </si>
  <si>
    <t>임</t>
  </si>
  <si>
    <t>유</t>
  </si>
  <si>
    <t>나</t>
  </si>
  <si>
    <t>이</t>
  </si>
  <si>
    <t>여성</t>
  </si>
  <si>
    <t>임</t>
  </si>
  <si>
    <t>임</t>
  </si>
  <si>
    <t>임</t>
  </si>
  <si>
    <t>주호</t>
  </si>
  <si>
    <t>이</t>
  </si>
  <si>
    <t>주호</t>
  </si>
  <si>
    <t>임</t>
  </si>
  <si>
    <t>임</t>
  </si>
  <si>
    <r>
      <t>吳正</t>
    </r>
    <r>
      <rPr>
        <sz val="10"/>
        <rFont val="새바탕"/>
        <family val="1"/>
      </rPr>
      <t>旵</t>
    </r>
  </si>
  <si>
    <t>주호</t>
  </si>
  <si>
    <t>김</t>
  </si>
  <si>
    <t>정연세</t>
  </si>
  <si>
    <t>이</t>
  </si>
  <si>
    <t>배용미</t>
  </si>
  <si>
    <t>김</t>
  </si>
  <si>
    <t>이</t>
  </si>
  <si>
    <t>임</t>
  </si>
  <si>
    <t>임</t>
  </si>
  <si>
    <t>지열</t>
  </si>
  <si>
    <t>이녹성</t>
  </si>
  <si>
    <t>임</t>
  </si>
  <si>
    <r>
      <rPr>
        <sz val="10"/>
        <rFont val="Arial"/>
        <family val="2"/>
      </rPr>
      <t>旵</t>
    </r>
    <r>
      <rPr>
        <sz val="10"/>
        <rFont val="돋움"/>
        <family val="3"/>
      </rPr>
      <t>萬</t>
    </r>
  </si>
  <si>
    <t>양오</t>
  </si>
  <si>
    <t>임</t>
  </si>
  <si>
    <r>
      <t>金</t>
    </r>
    <r>
      <rPr>
        <sz val="10"/>
        <rFont val="새바탕"/>
        <family val="1"/>
      </rPr>
      <t>鉄</t>
    </r>
    <r>
      <rPr>
        <sz val="10"/>
        <rFont val="돋움"/>
        <family val="3"/>
      </rPr>
      <t>卜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</si>
  <si>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卜</t>
    </r>
  </si>
  <si>
    <t>이용삼</t>
  </si>
  <si>
    <t>임</t>
  </si>
  <si>
    <t>김</t>
  </si>
  <si>
    <t>임</t>
  </si>
  <si>
    <t>유</t>
  </si>
  <si>
    <t>임</t>
  </si>
  <si>
    <t>주호</t>
  </si>
  <si>
    <t>임</t>
  </si>
  <si>
    <t>주호</t>
  </si>
  <si>
    <t>주호</t>
  </si>
  <si>
    <t>김</t>
  </si>
  <si>
    <t>임</t>
  </si>
  <si>
    <t>김양석</t>
  </si>
  <si>
    <t>심</t>
  </si>
  <si>
    <t>김금호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</si>
  <si>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祖</t>
    </r>
  </si>
  <si>
    <t>임</t>
  </si>
  <si>
    <t>김</t>
  </si>
  <si>
    <t>김</t>
  </si>
  <si>
    <t>거철</t>
  </si>
  <si>
    <t>김</t>
  </si>
  <si>
    <t>낙윤</t>
  </si>
  <si>
    <t>주호</t>
  </si>
  <si>
    <t>김</t>
  </si>
  <si>
    <t>임</t>
  </si>
  <si>
    <t>주호</t>
  </si>
  <si>
    <t>임</t>
  </si>
  <si>
    <t>이</t>
  </si>
  <si>
    <t>임</t>
  </si>
  <si>
    <t>김</t>
  </si>
  <si>
    <t>이</t>
  </si>
  <si>
    <t>주호</t>
  </si>
  <si>
    <t>김금봉</t>
  </si>
  <si>
    <t>노</t>
  </si>
  <si>
    <t>임</t>
  </si>
  <si>
    <t>김</t>
  </si>
  <si>
    <t>주호</t>
  </si>
  <si>
    <t>김</t>
  </si>
  <si>
    <t>김</t>
  </si>
  <si>
    <t>주호</t>
  </si>
  <si>
    <t>임</t>
  </si>
  <si>
    <t>驛吏</t>
  </si>
  <si>
    <t>김</t>
  </si>
  <si>
    <t>양정인</t>
  </si>
  <si>
    <t>주호</t>
  </si>
  <si>
    <t>유</t>
  </si>
  <si>
    <t>이</t>
  </si>
  <si>
    <t>주호</t>
  </si>
  <si>
    <t>임</t>
  </si>
  <si>
    <t>임</t>
  </si>
  <si>
    <t>여창</t>
  </si>
  <si>
    <t>주호</t>
  </si>
  <si>
    <t>임</t>
  </si>
  <si>
    <t>이</t>
  </si>
  <si>
    <t>양한</t>
  </si>
  <si>
    <t>임연암</t>
  </si>
  <si>
    <t>오연삼</t>
  </si>
  <si>
    <t>주호</t>
  </si>
  <si>
    <t>임</t>
  </si>
  <si>
    <t>김</t>
  </si>
  <si>
    <t>임</t>
  </si>
  <si>
    <t>김</t>
  </si>
  <si>
    <t>김낙수</t>
  </si>
  <si>
    <t>김</t>
  </si>
  <si>
    <t>임양해</t>
  </si>
  <si>
    <t>주호</t>
  </si>
  <si>
    <t>임</t>
  </si>
  <si>
    <t>이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</si>
  <si>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</si>
  <si>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厚</t>
    </r>
  </si>
  <si>
    <t>주호</t>
  </si>
  <si>
    <t>김</t>
  </si>
  <si>
    <t>나</t>
  </si>
  <si>
    <t>낙수</t>
  </si>
  <si>
    <t>유</t>
  </si>
  <si>
    <t>녹신</t>
  </si>
  <si>
    <t>임</t>
  </si>
  <si>
    <t>김낙희</t>
  </si>
  <si>
    <t>이</t>
  </si>
  <si>
    <t>임</t>
  </si>
  <si>
    <t>노비</t>
  </si>
  <si>
    <t>임</t>
  </si>
  <si>
    <t>驛吏</t>
  </si>
  <si>
    <t>양옥</t>
  </si>
  <si>
    <t>임</t>
  </si>
  <si>
    <t>임</t>
  </si>
  <si>
    <t>주호</t>
  </si>
  <si>
    <t>임</t>
  </si>
  <si>
    <t>김</t>
  </si>
  <si>
    <t>진양산</t>
  </si>
  <si>
    <t>임</t>
  </si>
  <si>
    <t>김</t>
  </si>
  <si>
    <t>이</t>
  </si>
  <si>
    <t>주호</t>
  </si>
  <si>
    <t>임</t>
  </si>
  <si>
    <t>임</t>
  </si>
  <si>
    <r>
      <rPr>
        <sz val="10"/>
        <rFont val="Arial"/>
        <family val="2"/>
      </rPr>
      <t>旵</t>
    </r>
    <r>
      <rPr>
        <sz val="10"/>
        <rFont val="돋움"/>
        <family val="3"/>
      </rPr>
      <t>孫</t>
    </r>
  </si>
  <si>
    <t>김</t>
  </si>
  <si>
    <t>양수</t>
  </si>
  <si>
    <t>임</t>
  </si>
  <si>
    <t>나지</t>
  </si>
  <si>
    <t>나</t>
  </si>
  <si>
    <t>노비</t>
  </si>
  <si>
    <t>이</t>
  </si>
  <si>
    <t>이</t>
  </si>
  <si>
    <t>오연세</t>
  </si>
  <si>
    <t>이</t>
  </si>
  <si>
    <t>정동래개</t>
  </si>
  <si>
    <t>동래개</t>
  </si>
  <si>
    <t>호내위상 없으나 처로 간주됨</t>
  </si>
  <si>
    <t>부직역이상 정보없음, 호내위상 없으나 처로 간주됨</t>
  </si>
  <si>
    <t>花縣內面</t>
  </si>
  <si>
    <t>화현내면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</si>
</sst>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7342</v>
      </c>
      <c r="C1" s="4" t="s">
        <v>7343</v>
      </c>
      <c r="D1" s="4" t="s">
        <v>7344</v>
      </c>
      <c r="E1" s="4" t="s">
        <v>7345</v>
      </c>
      <c r="F1" s="4" t="s">
        <v>1</v>
      </c>
      <c r="G1" s="4" t="s">
        <v>2</v>
      </c>
      <c r="H1" s="4" t="s">
        <v>4202</v>
      </c>
      <c r="I1" s="4" t="s">
        <v>3</v>
      </c>
      <c r="J1" s="4" t="s">
        <v>4</v>
      </c>
      <c r="K1" s="4" t="s">
        <v>4254</v>
      </c>
      <c r="L1" s="4" t="s">
        <v>5</v>
      </c>
      <c r="M1" s="4" t="s">
        <v>7346</v>
      </c>
      <c r="N1" s="4" t="s">
        <v>7347</v>
      </c>
      <c r="O1" s="4" t="s">
        <v>6</v>
      </c>
      <c r="P1" s="4" t="s">
        <v>4255</v>
      </c>
      <c r="Q1" s="4" t="s">
        <v>7</v>
      </c>
      <c r="R1" s="4" t="s">
        <v>4257</v>
      </c>
      <c r="S1" s="4" t="s">
        <v>8</v>
      </c>
      <c r="T1" s="4" t="s">
        <v>4279</v>
      </c>
      <c r="U1" s="4" t="s">
        <v>9</v>
      </c>
      <c r="V1" s="4" t="s">
        <v>4335</v>
      </c>
      <c r="W1" s="4" t="s">
        <v>10</v>
      </c>
      <c r="X1" s="4" t="s">
        <v>4364</v>
      </c>
      <c r="Y1" s="4" t="s">
        <v>11</v>
      </c>
      <c r="Z1" s="4" t="s">
        <v>5189</v>
      </c>
      <c r="AA1" s="4" t="s">
        <v>12</v>
      </c>
      <c r="AB1" s="4" t="s">
        <v>5190</v>
      </c>
      <c r="AC1" s="4" t="s">
        <v>13</v>
      </c>
      <c r="AD1" s="4" t="s">
        <v>14</v>
      </c>
      <c r="AE1" s="4" t="s">
        <v>5251</v>
      </c>
      <c r="AF1" s="4" t="s">
        <v>15</v>
      </c>
      <c r="AG1" s="4" t="s">
        <v>5252</v>
      </c>
      <c r="AH1" s="4" t="s">
        <v>16</v>
      </c>
      <c r="AI1" s="4" t="s">
        <v>5253</v>
      </c>
      <c r="AJ1" s="4" t="s">
        <v>17</v>
      </c>
      <c r="AK1" s="4" t="s">
        <v>5254</v>
      </c>
      <c r="AL1" s="4" t="s">
        <v>18</v>
      </c>
      <c r="AM1" s="4" t="s">
        <v>5327</v>
      </c>
      <c r="AN1" s="4" t="s">
        <v>19</v>
      </c>
      <c r="AO1" s="4" t="s">
        <v>5328</v>
      </c>
      <c r="AP1" s="4" t="s">
        <v>20</v>
      </c>
      <c r="AQ1" s="4" t="s">
        <v>5329</v>
      </c>
      <c r="AR1" s="4" t="s">
        <v>21</v>
      </c>
      <c r="AS1" s="4" t="s">
        <v>5330</v>
      </c>
      <c r="AT1" s="4" t="s">
        <v>22</v>
      </c>
      <c r="AU1" s="4" t="s">
        <v>5346</v>
      </c>
      <c r="AV1" s="4" t="s">
        <v>23</v>
      </c>
      <c r="AW1" s="4" t="s">
        <v>5952</v>
      </c>
      <c r="AX1" s="4" t="s">
        <v>24</v>
      </c>
      <c r="AY1" s="4" t="s">
        <v>5953</v>
      </c>
      <c r="AZ1" s="4" t="s">
        <v>25</v>
      </c>
      <c r="BA1" s="4" t="s">
        <v>5956</v>
      </c>
      <c r="BB1" s="4" t="s">
        <v>26</v>
      </c>
      <c r="BC1" s="4" t="s">
        <v>5957</v>
      </c>
      <c r="BD1" s="4" t="s">
        <v>27</v>
      </c>
      <c r="BE1" s="4" t="s">
        <v>5958</v>
      </c>
      <c r="BF1" s="4" t="s">
        <v>28</v>
      </c>
      <c r="BG1" s="4" t="s">
        <v>29</v>
      </c>
      <c r="BH1" s="4" t="s">
        <v>5962</v>
      </c>
      <c r="BI1" s="4" t="s">
        <v>30</v>
      </c>
      <c r="BJ1" s="4" t="s">
        <v>6444</v>
      </c>
      <c r="BK1" s="4" t="s">
        <v>31</v>
      </c>
      <c r="BL1" s="4" t="s">
        <v>6457</v>
      </c>
      <c r="BM1" s="4" t="s">
        <v>32</v>
      </c>
      <c r="BN1" s="4" t="s">
        <v>6854</v>
      </c>
      <c r="BO1" s="4" t="s">
        <v>33</v>
      </c>
      <c r="BP1" s="4" t="s">
        <v>6858</v>
      </c>
      <c r="BQ1" s="4" t="s">
        <v>34</v>
      </c>
      <c r="BR1" s="4" t="s">
        <v>7326</v>
      </c>
      <c r="BS1" s="4" t="s">
        <v>35</v>
      </c>
      <c r="BT1" s="4" t="s">
        <v>7341</v>
      </c>
      <c r="BU1" s="4" t="s">
        <v>8742</v>
      </c>
    </row>
    <row r="2" spans="1:72" ht="13.5" customHeight="1">
      <c r="A2" s="5" t="str">
        <f aca="true" t="shared" si="0" ref="A2:A21">HYPERLINK("http://kyu.snu.ac.kr/sdhj/index.jsp?type=hj/GK14782_00IH_0001_0129.jpg","1861_화현내_0129")</f>
        <v>1861_화현내_0129</v>
      </c>
      <c r="B2" s="1">
        <v>1861</v>
      </c>
      <c r="C2" s="1" t="s">
        <v>9339</v>
      </c>
      <c r="D2" s="1" t="s">
        <v>9340</v>
      </c>
      <c r="E2" s="1">
        <v>1</v>
      </c>
      <c r="F2" s="1">
        <v>1</v>
      </c>
      <c r="G2" s="1" t="s">
        <v>8743</v>
      </c>
      <c r="H2" s="1" t="s">
        <v>8744</v>
      </c>
      <c r="I2" s="1">
        <v>1</v>
      </c>
      <c r="J2" s="1" t="s">
        <v>36</v>
      </c>
      <c r="K2" s="1" t="s">
        <v>8745</v>
      </c>
      <c r="L2" s="1">
        <v>1</v>
      </c>
      <c r="M2" s="1" t="s">
        <v>7877</v>
      </c>
      <c r="N2" s="1" t="s">
        <v>7878</v>
      </c>
      <c r="T2" s="1" t="s">
        <v>8746</v>
      </c>
      <c r="U2" s="1" t="s">
        <v>37</v>
      </c>
      <c r="V2" s="1" t="s">
        <v>4283</v>
      </c>
      <c r="W2" s="1" t="s">
        <v>38</v>
      </c>
      <c r="X2" s="1" t="s">
        <v>4338</v>
      </c>
      <c r="Y2" s="1" t="s">
        <v>39</v>
      </c>
      <c r="Z2" s="1" t="s">
        <v>7487</v>
      </c>
      <c r="AC2" s="1">
        <v>40</v>
      </c>
      <c r="AD2" s="1" t="s">
        <v>40</v>
      </c>
      <c r="AE2" s="1" t="s">
        <v>5219</v>
      </c>
      <c r="AJ2" s="1" t="s">
        <v>17</v>
      </c>
      <c r="AK2" s="1" t="s">
        <v>5254</v>
      </c>
      <c r="AL2" s="1" t="s">
        <v>41</v>
      </c>
      <c r="AM2" s="1" t="s">
        <v>5259</v>
      </c>
      <c r="AT2" s="1" t="s">
        <v>42</v>
      </c>
      <c r="AU2" s="1" t="s">
        <v>5332</v>
      </c>
      <c r="AV2" s="1" t="s">
        <v>43</v>
      </c>
      <c r="AW2" s="1" t="s">
        <v>5939</v>
      </c>
      <c r="BG2" s="1" t="s">
        <v>42</v>
      </c>
      <c r="BH2" s="1" t="s">
        <v>5332</v>
      </c>
      <c r="BI2" s="1" t="s">
        <v>44</v>
      </c>
      <c r="BJ2" s="1" t="s">
        <v>6394</v>
      </c>
      <c r="BK2" s="1" t="s">
        <v>45</v>
      </c>
      <c r="BL2" s="1" t="s">
        <v>6455</v>
      </c>
      <c r="BM2" s="1" t="s">
        <v>46</v>
      </c>
      <c r="BN2" s="1" t="s">
        <v>6805</v>
      </c>
      <c r="BO2" s="1" t="s">
        <v>42</v>
      </c>
      <c r="BP2" s="1" t="s">
        <v>5332</v>
      </c>
      <c r="BQ2" s="1" t="s">
        <v>47</v>
      </c>
      <c r="BR2" s="1" t="s">
        <v>7317</v>
      </c>
      <c r="BS2" s="1" t="s">
        <v>48</v>
      </c>
      <c r="BT2" s="1" t="s">
        <v>5276</v>
      </c>
    </row>
    <row r="3" spans="1:72" ht="13.5" customHeight="1">
      <c r="A3" s="5" t="str">
        <f t="shared" si="0"/>
        <v>1861_화현내_0129</v>
      </c>
      <c r="B3" s="1">
        <v>1861</v>
      </c>
      <c r="C3" s="1" t="s">
        <v>9339</v>
      </c>
      <c r="D3" s="1" t="s">
        <v>9340</v>
      </c>
      <c r="E3" s="1">
        <v>2</v>
      </c>
      <c r="F3" s="1">
        <v>1</v>
      </c>
      <c r="G3" s="1" t="s">
        <v>7380</v>
      </c>
      <c r="H3" s="1" t="s">
        <v>7381</v>
      </c>
      <c r="I3" s="1">
        <v>1</v>
      </c>
      <c r="L3" s="1">
        <v>1</v>
      </c>
      <c r="M3" s="1" t="s">
        <v>7877</v>
      </c>
      <c r="N3" s="1" t="s">
        <v>7878</v>
      </c>
      <c r="S3" s="1" t="s">
        <v>49</v>
      </c>
      <c r="T3" s="1" t="s">
        <v>967</v>
      </c>
      <c r="W3" s="1" t="s">
        <v>50</v>
      </c>
      <c r="X3" s="1" t="s">
        <v>4264</v>
      </c>
      <c r="Y3" s="1" t="s">
        <v>51</v>
      </c>
      <c r="Z3" s="1" t="s">
        <v>4387</v>
      </c>
      <c r="AC3" s="1">
        <v>38</v>
      </c>
      <c r="AD3" s="1" t="s">
        <v>52</v>
      </c>
      <c r="AE3" s="1" t="s">
        <v>5201</v>
      </c>
      <c r="AJ3" s="1" t="s">
        <v>17</v>
      </c>
      <c r="AK3" s="1" t="s">
        <v>5254</v>
      </c>
      <c r="AL3" s="1" t="s">
        <v>53</v>
      </c>
      <c r="AM3" s="1" t="s">
        <v>5260</v>
      </c>
      <c r="AT3" s="1" t="s">
        <v>42</v>
      </c>
      <c r="AU3" s="1" t="s">
        <v>5332</v>
      </c>
      <c r="AV3" s="1" t="s">
        <v>54</v>
      </c>
      <c r="AW3" s="1" t="s">
        <v>8747</v>
      </c>
      <c r="BG3" s="1" t="s">
        <v>42</v>
      </c>
      <c r="BH3" s="1" t="s">
        <v>5332</v>
      </c>
      <c r="BI3" s="1" t="s">
        <v>55</v>
      </c>
      <c r="BJ3" s="1" t="s">
        <v>6402</v>
      </c>
      <c r="BK3" s="1" t="s">
        <v>42</v>
      </c>
      <c r="BL3" s="1" t="s">
        <v>5332</v>
      </c>
      <c r="BM3" s="1" t="s">
        <v>56</v>
      </c>
      <c r="BN3" s="1" t="s">
        <v>6816</v>
      </c>
      <c r="BO3" s="1" t="s">
        <v>42</v>
      </c>
      <c r="BP3" s="1" t="s">
        <v>5332</v>
      </c>
      <c r="BQ3" s="1" t="s">
        <v>57</v>
      </c>
      <c r="BR3" s="1" t="s">
        <v>7720</v>
      </c>
      <c r="BS3" s="1" t="s">
        <v>58</v>
      </c>
      <c r="BT3" s="1" t="s">
        <v>5258</v>
      </c>
    </row>
    <row r="4" spans="1:29" ht="13.5" customHeight="1">
      <c r="A4" s="5" t="str">
        <f t="shared" si="0"/>
        <v>1861_화현내_0129</v>
      </c>
      <c r="B4" s="1">
        <v>1861</v>
      </c>
      <c r="C4" s="1" t="s">
        <v>9339</v>
      </c>
      <c r="D4" s="1" t="s">
        <v>9340</v>
      </c>
      <c r="E4" s="1">
        <v>3</v>
      </c>
      <c r="F4" s="1">
        <v>1</v>
      </c>
      <c r="G4" s="1" t="s">
        <v>7380</v>
      </c>
      <c r="H4" s="1" t="s">
        <v>7381</v>
      </c>
      <c r="I4" s="1">
        <v>1</v>
      </c>
      <c r="L4" s="1">
        <v>1</v>
      </c>
      <c r="M4" s="1" t="s">
        <v>7877</v>
      </c>
      <c r="N4" s="1" t="s">
        <v>7878</v>
      </c>
      <c r="T4" s="1" t="s">
        <v>8748</v>
      </c>
      <c r="U4" s="1" t="s">
        <v>59</v>
      </c>
      <c r="V4" s="1" t="s">
        <v>4282</v>
      </c>
      <c r="Y4" s="1" t="s">
        <v>60</v>
      </c>
      <c r="Z4" s="1" t="s">
        <v>5188</v>
      </c>
      <c r="AC4" s="1">
        <v>35</v>
      </c>
    </row>
    <row r="5" spans="1:29" ht="13.5" customHeight="1">
      <c r="A5" s="5" t="str">
        <f t="shared" si="0"/>
        <v>1861_화현내_0129</v>
      </c>
      <c r="B5" s="1">
        <v>1861</v>
      </c>
      <c r="C5" s="1" t="s">
        <v>9339</v>
      </c>
      <c r="D5" s="1" t="s">
        <v>9340</v>
      </c>
      <c r="E5" s="1">
        <v>4</v>
      </c>
      <c r="F5" s="1">
        <v>1</v>
      </c>
      <c r="G5" s="1" t="s">
        <v>7380</v>
      </c>
      <c r="H5" s="1" t="s">
        <v>7381</v>
      </c>
      <c r="I5" s="1">
        <v>1</v>
      </c>
      <c r="L5" s="1">
        <v>1</v>
      </c>
      <c r="M5" s="1" t="s">
        <v>7877</v>
      </c>
      <c r="N5" s="1" t="s">
        <v>7878</v>
      </c>
      <c r="T5" s="1" t="s">
        <v>8748</v>
      </c>
      <c r="U5" s="1" t="s">
        <v>61</v>
      </c>
      <c r="V5" s="1" t="s">
        <v>4295</v>
      </c>
      <c r="Y5" s="1" t="s">
        <v>62</v>
      </c>
      <c r="Z5" s="1" t="s">
        <v>5187</v>
      </c>
      <c r="AC5" s="1">
        <v>73</v>
      </c>
    </row>
    <row r="6" spans="1:72" ht="13.5" customHeight="1">
      <c r="A6" s="5" t="str">
        <f t="shared" si="0"/>
        <v>1861_화현내_0129</v>
      </c>
      <c r="B6" s="1">
        <v>1861</v>
      </c>
      <c r="C6" s="1" t="s">
        <v>9339</v>
      </c>
      <c r="D6" s="1" t="s">
        <v>9340</v>
      </c>
      <c r="E6" s="1">
        <v>5</v>
      </c>
      <c r="F6" s="1">
        <v>1</v>
      </c>
      <c r="G6" s="1" t="s">
        <v>7380</v>
      </c>
      <c r="H6" s="1" t="s">
        <v>7381</v>
      </c>
      <c r="I6" s="1">
        <v>1</v>
      </c>
      <c r="L6" s="1">
        <v>2</v>
      </c>
      <c r="M6" s="1" t="s">
        <v>7879</v>
      </c>
      <c r="N6" s="1" t="s">
        <v>7880</v>
      </c>
      <c r="T6" s="1" t="s">
        <v>8749</v>
      </c>
      <c r="U6" s="1" t="s">
        <v>37</v>
      </c>
      <c r="V6" s="1" t="s">
        <v>4283</v>
      </c>
      <c r="W6" s="1" t="s">
        <v>63</v>
      </c>
      <c r="X6" s="1" t="s">
        <v>4362</v>
      </c>
      <c r="Y6" s="1" t="s">
        <v>64</v>
      </c>
      <c r="Z6" s="1" t="s">
        <v>5031</v>
      </c>
      <c r="AC6" s="1">
        <v>44</v>
      </c>
      <c r="AD6" s="1" t="s">
        <v>65</v>
      </c>
      <c r="AE6" s="1" t="s">
        <v>5142</v>
      </c>
      <c r="AJ6" s="1" t="s">
        <v>17</v>
      </c>
      <c r="AK6" s="1" t="s">
        <v>5254</v>
      </c>
      <c r="AL6" s="1" t="s">
        <v>66</v>
      </c>
      <c r="AM6" s="1" t="s">
        <v>5293</v>
      </c>
      <c r="AT6" s="1" t="s">
        <v>42</v>
      </c>
      <c r="AU6" s="1" t="s">
        <v>5332</v>
      </c>
      <c r="AV6" s="1" t="s">
        <v>67</v>
      </c>
      <c r="AW6" s="1" t="s">
        <v>5951</v>
      </c>
      <c r="BG6" s="1" t="s">
        <v>42</v>
      </c>
      <c r="BH6" s="1" t="s">
        <v>5332</v>
      </c>
      <c r="BI6" s="1" t="s">
        <v>68</v>
      </c>
      <c r="BJ6" s="1" t="s">
        <v>6443</v>
      </c>
      <c r="BK6" s="1" t="s">
        <v>42</v>
      </c>
      <c r="BL6" s="1" t="s">
        <v>5332</v>
      </c>
      <c r="BM6" s="1" t="s">
        <v>69</v>
      </c>
      <c r="BN6" s="1" t="s">
        <v>6853</v>
      </c>
      <c r="BO6" s="1" t="s">
        <v>42</v>
      </c>
      <c r="BP6" s="1" t="s">
        <v>5332</v>
      </c>
      <c r="BQ6" s="1" t="s">
        <v>70</v>
      </c>
      <c r="BR6" s="1" t="s">
        <v>7325</v>
      </c>
      <c r="BS6" s="1" t="s">
        <v>71</v>
      </c>
      <c r="BT6" s="1" t="s">
        <v>7340</v>
      </c>
    </row>
    <row r="7" spans="1:72" ht="13.5" customHeight="1">
      <c r="A7" s="5" t="str">
        <f t="shared" si="0"/>
        <v>1861_화현내_0129</v>
      </c>
      <c r="B7" s="1">
        <v>1861</v>
      </c>
      <c r="C7" s="1" t="s">
        <v>9339</v>
      </c>
      <c r="D7" s="1" t="s">
        <v>9340</v>
      </c>
      <c r="E7" s="1">
        <v>6</v>
      </c>
      <c r="F7" s="1">
        <v>1</v>
      </c>
      <c r="G7" s="1" t="s">
        <v>7380</v>
      </c>
      <c r="H7" s="1" t="s">
        <v>7381</v>
      </c>
      <c r="I7" s="1">
        <v>1</v>
      </c>
      <c r="L7" s="1">
        <v>2</v>
      </c>
      <c r="M7" s="1" t="s">
        <v>7879</v>
      </c>
      <c r="N7" s="1" t="s">
        <v>7880</v>
      </c>
      <c r="S7" s="1" t="s">
        <v>49</v>
      </c>
      <c r="T7" s="1" t="s">
        <v>967</v>
      </c>
      <c r="W7" s="1" t="s">
        <v>72</v>
      </c>
      <c r="X7" s="1" t="s">
        <v>4341</v>
      </c>
      <c r="Y7" s="1" t="s">
        <v>51</v>
      </c>
      <c r="Z7" s="1" t="s">
        <v>4387</v>
      </c>
      <c r="AC7" s="1">
        <v>45</v>
      </c>
      <c r="AD7" s="1" t="s">
        <v>73</v>
      </c>
      <c r="AE7" s="1" t="s">
        <v>5197</v>
      </c>
      <c r="AJ7" s="1" t="s">
        <v>17</v>
      </c>
      <c r="AK7" s="1" t="s">
        <v>5254</v>
      </c>
      <c r="AL7" s="1" t="s">
        <v>74</v>
      </c>
      <c r="AM7" s="1" t="s">
        <v>4740</v>
      </c>
      <c r="AT7" s="1" t="s">
        <v>42</v>
      </c>
      <c r="AU7" s="1" t="s">
        <v>5332</v>
      </c>
      <c r="AV7" s="1" t="s">
        <v>75</v>
      </c>
      <c r="AW7" s="1" t="s">
        <v>5950</v>
      </c>
      <c r="BG7" s="1" t="s">
        <v>42</v>
      </c>
      <c r="BH7" s="1" t="s">
        <v>5332</v>
      </c>
      <c r="BI7" s="1" t="s">
        <v>76</v>
      </c>
      <c r="BJ7" s="1" t="s">
        <v>6442</v>
      </c>
      <c r="BK7" s="1" t="s">
        <v>42</v>
      </c>
      <c r="BL7" s="1" t="s">
        <v>5332</v>
      </c>
      <c r="BM7" s="1" t="s">
        <v>77</v>
      </c>
      <c r="BN7" s="1" t="s">
        <v>6852</v>
      </c>
      <c r="BO7" s="1" t="s">
        <v>42</v>
      </c>
      <c r="BP7" s="1" t="s">
        <v>5332</v>
      </c>
      <c r="BQ7" s="1" t="s">
        <v>78</v>
      </c>
      <c r="BR7" s="1" t="s">
        <v>7616</v>
      </c>
      <c r="BS7" s="1" t="s">
        <v>79</v>
      </c>
      <c r="BT7" s="1" t="s">
        <v>5283</v>
      </c>
    </row>
    <row r="8" spans="1:31" ht="13.5" customHeight="1">
      <c r="A8" s="5" t="str">
        <f t="shared" si="0"/>
        <v>1861_화현내_0129</v>
      </c>
      <c r="B8" s="1">
        <v>1861</v>
      </c>
      <c r="C8" s="1" t="s">
        <v>9339</v>
      </c>
      <c r="D8" s="1" t="s">
        <v>9340</v>
      </c>
      <c r="E8" s="1">
        <v>7</v>
      </c>
      <c r="F8" s="1">
        <v>1</v>
      </c>
      <c r="G8" s="1" t="s">
        <v>7380</v>
      </c>
      <c r="H8" s="1" t="s">
        <v>7381</v>
      </c>
      <c r="I8" s="1">
        <v>1</v>
      </c>
      <c r="L8" s="1">
        <v>2</v>
      </c>
      <c r="M8" s="1" t="s">
        <v>7879</v>
      </c>
      <c r="N8" s="1" t="s">
        <v>7880</v>
      </c>
      <c r="T8" s="1" t="s">
        <v>8750</v>
      </c>
      <c r="U8" s="1" t="s">
        <v>59</v>
      </c>
      <c r="V8" s="1" t="s">
        <v>4282</v>
      </c>
      <c r="Y8" s="1" t="s">
        <v>80</v>
      </c>
      <c r="Z8" s="1" t="s">
        <v>5186</v>
      </c>
      <c r="AC8" s="1">
        <v>25</v>
      </c>
      <c r="AD8" s="1" t="s">
        <v>81</v>
      </c>
      <c r="AE8" s="1" t="s">
        <v>5240</v>
      </c>
    </row>
    <row r="9" spans="1:72" ht="13.5" customHeight="1">
      <c r="A9" s="5" t="str">
        <f t="shared" si="0"/>
        <v>1861_화현내_0129</v>
      </c>
      <c r="B9" s="1">
        <v>1861</v>
      </c>
      <c r="C9" s="1" t="s">
        <v>9339</v>
      </c>
      <c r="D9" s="1" t="s">
        <v>9340</v>
      </c>
      <c r="E9" s="1">
        <v>8</v>
      </c>
      <c r="F9" s="1">
        <v>1</v>
      </c>
      <c r="G9" s="1" t="s">
        <v>7380</v>
      </c>
      <c r="H9" s="1" t="s">
        <v>7381</v>
      </c>
      <c r="I9" s="1">
        <v>1</v>
      </c>
      <c r="L9" s="1">
        <v>3</v>
      </c>
      <c r="M9" s="1" t="s">
        <v>7881</v>
      </c>
      <c r="N9" s="1" t="s">
        <v>7882</v>
      </c>
      <c r="T9" s="1" t="s">
        <v>8751</v>
      </c>
      <c r="U9" s="1" t="s">
        <v>37</v>
      </c>
      <c r="V9" s="1" t="s">
        <v>4283</v>
      </c>
      <c r="W9" s="1" t="s">
        <v>38</v>
      </c>
      <c r="X9" s="1" t="s">
        <v>4338</v>
      </c>
      <c r="Y9" s="1" t="s">
        <v>82</v>
      </c>
      <c r="Z9" s="1" t="s">
        <v>7488</v>
      </c>
      <c r="AC9" s="1">
        <v>48</v>
      </c>
      <c r="AD9" s="1" t="s">
        <v>83</v>
      </c>
      <c r="AE9" s="1" t="s">
        <v>5209</v>
      </c>
      <c r="AJ9" s="1" t="s">
        <v>17</v>
      </c>
      <c r="AK9" s="1" t="s">
        <v>5254</v>
      </c>
      <c r="AL9" s="1" t="s">
        <v>41</v>
      </c>
      <c r="AM9" s="1" t="s">
        <v>5259</v>
      </c>
      <c r="AT9" s="1" t="s">
        <v>42</v>
      </c>
      <c r="AU9" s="1" t="s">
        <v>5332</v>
      </c>
      <c r="AV9" s="1" t="s">
        <v>84</v>
      </c>
      <c r="AW9" s="1" t="s">
        <v>4898</v>
      </c>
      <c r="BG9" s="1" t="s">
        <v>42</v>
      </c>
      <c r="BH9" s="1" t="s">
        <v>5332</v>
      </c>
      <c r="BI9" s="1" t="s">
        <v>85</v>
      </c>
      <c r="BJ9" s="1" t="s">
        <v>6356</v>
      </c>
      <c r="BK9" s="1" t="s">
        <v>42</v>
      </c>
      <c r="BL9" s="1" t="s">
        <v>5332</v>
      </c>
      <c r="BM9" s="1" t="s">
        <v>86</v>
      </c>
      <c r="BN9" s="1" t="s">
        <v>5861</v>
      </c>
      <c r="BO9" s="1" t="s">
        <v>42</v>
      </c>
      <c r="BP9" s="1" t="s">
        <v>5332</v>
      </c>
      <c r="BQ9" s="1" t="s">
        <v>87</v>
      </c>
      <c r="BR9" s="1" t="s">
        <v>7690</v>
      </c>
      <c r="BS9" s="1" t="s">
        <v>88</v>
      </c>
      <c r="BT9" s="1" t="s">
        <v>7489</v>
      </c>
    </row>
    <row r="10" spans="1:72" ht="13.5" customHeight="1">
      <c r="A10" s="5" t="str">
        <f t="shared" si="0"/>
        <v>1861_화현내_0129</v>
      </c>
      <c r="B10" s="1">
        <v>1861</v>
      </c>
      <c r="C10" s="1" t="s">
        <v>9339</v>
      </c>
      <c r="D10" s="1" t="s">
        <v>9340</v>
      </c>
      <c r="E10" s="1">
        <v>9</v>
      </c>
      <c r="F10" s="1">
        <v>1</v>
      </c>
      <c r="G10" s="1" t="s">
        <v>7380</v>
      </c>
      <c r="H10" s="1" t="s">
        <v>7381</v>
      </c>
      <c r="I10" s="1">
        <v>1</v>
      </c>
      <c r="L10" s="1">
        <v>3</v>
      </c>
      <c r="M10" s="1" t="s">
        <v>7881</v>
      </c>
      <c r="N10" s="1" t="s">
        <v>7882</v>
      </c>
      <c r="S10" s="1" t="s">
        <v>49</v>
      </c>
      <c r="T10" s="1" t="s">
        <v>967</v>
      </c>
      <c r="W10" s="1" t="s">
        <v>89</v>
      </c>
      <c r="X10" s="1" t="s">
        <v>4357</v>
      </c>
      <c r="Y10" s="1" t="s">
        <v>51</v>
      </c>
      <c r="Z10" s="1" t="s">
        <v>4387</v>
      </c>
      <c r="AC10" s="1">
        <v>46</v>
      </c>
      <c r="AD10" s="1" t="s">
        <v>90</v>
      </c>
      <c r="AE10" s="1" t="s">
        <v>5195</v>
      </c>
      <c r="AJ10" s="1" t="s">
        <v>17</v>
      </c>
      <c r="AK10" s="1" t="s">
        <v>5254</v>
      </c>
      <c r="AL10" s="1" t="s">
        <v>91</v>
      </c>
      <c r="AM10" s="1" t="s">
        <v>5274</v>
      </c>
      <c r="AT10" s="1" t="s">
        <v>42</v>
      </c>
      <c r="AU10" s="1" t="s">
        <v>5332</v>
      </c>
      <c r="AV10" s="1" t="s">
        <v>92</v>
      </c>
      <c r="AW10" s="1" t="s">
        <v>5949</v>
      </c>
      <c r="BG10" s="1" t="s">
        <v>42</v>
      </c>
      <c r="BH10" s="1" t="s">
        <v>5332</v>
      </c>
      <c r="BI10" s="1" t="s">
        <v>93</v>
      </c>
      <c r="BJ10" s="1" t="s">
        <v>4960</v>
      </c>
      <c r="BK10" s="1" t="s">
        <v>42</v>
      </c>
      <c r="BL10" s="1" t="s">
        <v>5332</v>
      </c>
      <c r="BM10" s="1" t="s">
        <v>86</v>
      </c>
      <c r="BN10" s="1" t="s">
        <v>5861</v>
      </c>
      <c r="BO10" s="1" t="s">
        <v>42</v>
      </c>
      <c r="BP10" s="1" t="s">
        <v>5332</v>
      </c>
      <c r="BQ10" s="1" t="s">
        <v>94</v>
      </c>
      <c r="BR10" s="1" t="s">
        <v>7324</v>
      </c>
      <c r="BS10" s="1" t="s">
        <v>95</v>
      </c>
      <c r="BT10" s="1" t="s">
        <v>5256</v>
      </c>
    </row>
    <row r="11" spans="1:31" ht="13.5" customHeight="1">
      <c r="A11" s="5" t="str">
        <f t="shared" si="0"/>
        <v>1861_화현내_0129</v>
      </c>
      <c r="B11" s="1">
        <v>1861</v>
      </c>
      <c r="C11" s="1" t="s">
        <v>9339</v>
      </c>
      <c r="D11" s="1" t="s">
        <v>9340</v>
      </c>
      <c r="E11" s="1">
        <v>10</v>
      </c>
      <c r="F11" s="1">
        <v>1</v>
      </c>
      <c r="G11" s="1" t="s">
        <v>7380</v>
      </c>
      <c r="H11" s="1" t="s">
        <v>7381</v>
      </c>
      <c r="I11" s="1">
        <v>1</v>
      </c>
      <c r="L11" s="1">
        <v>3</v>
      </c>
      <c r="M11" s="1" t="s">
        <v>7881</v>
      </c>
      <c r="N11" s="1" t="s">
        <v>7882</v>
      </c>
      <c r="S11" s="1" t="s">
        <v>96</v>
      </c>
      <c r="T11" s="1" t="s">
        <v>4261</v>
      </c>
      <c r="W11" s="1" t="s">
        <v>97</v>
      </c>
      <c r="X11" s="1" t="s">
        <v>8752</v>
      </c>
      <c r="Y11" s="1" t="s">
        <v>51</v>
      </c>
      <c r="Z11" s="1" t="s">
        <v>4387</v>
      </c>
      <c r="AC11" s="1">
        <v>72</v>
      </c>
      <c r="AD11" s="1" t="s">
        <v>98</v>
      </c>
      <c r="AE11" s="1" t="s">
        <v>5192</v>
      </c>
    </row>
    <row r="12" spans="1:29" ht="13.5" customHeight="1">
      <c r="A12" s="5" t="str">
        <f t="shared" si="0"/>
        <v>1861_화현내_0129</v>
      </c>
      <c r="B12" s="1">
        <v>1861</v>
      </c>
      <c r="C12" s="1" t="s">
        <v>9339</v>
      </c>
      <c r="D12" s="1" t="s">
        <v>9340</v>
      </c>
      <c r="E12" s="1">
        <v>11</v>
      </c>
      <c r="F12" s="1">
        <v>1</v>
      </c>
      <c r="G12" s="1" t="s">
        <v>7380</v>
      </c>
      <c r="H12" s="1" t="s">
        <v>7381</v>
      </c>
      <c r="I12" s="1">
        <v>1</v>
      </c>
      <c r="L12" s="1">
        <v>3</v>
      </c>
      <c r="M12" s="1" t="s">
        <v>7881</v>
      </c>
      <c r="N12" s="1" t="s">
        <v>7882</v>
      </c>
      <c r="T12" s="1" t="s">
        <v>8753</v>
      </c>
      <c r="U12" s="1" t="s">
        <v>59</v>
      </c>
      <c r="V12" s="1" t="s">
        <v>4282</v>
      </c>
      <c r="Y12" s="1" t="s">
        <v>99</v>
      </c>
      <c r="Z12" s="1" t="s">
        <v>5185</v>
      </c>
      <c r="AC12" s="1">
        <v>65</v>
      </c>
    </row>
    <row r="13" spans="1:72" ht="13.5" customHeight="1">
      <c r="A13" s="5" t="str">
        <f t="shared" si="0"/>
        <v>1861_화현내_0129</v>
      </c>
      <c r="B13" s="1">
        <v>1861</v>
      </c>
      <c r="C13" s="1" t="s">
        <v>9339</v>
      </c>
      <c r="D13" s="1" t="s">
        <v>9340</v>
      </c>
      <c r="E13" s="1">
        <v>12</v>
      </c>
      <c r="F13" s="1">
        <v>1</v>
      </c>
      <c r="G13" s="1" t="s">
        <v>7380</v>
      </c>
      <c r="H13" s="1" t="s">
        <v>7381</v>
      </c>
      <c r="I13" s="1">
        <v>1</v>
      </c>
      <c r="L13" s="1">
        <v>4</v>
      </c>
      <c r="M13" s="1" t="s">
        <v>36</v>
      </c>
      <c r="N13" s="1" t="s">
        <v>7402</v>
      </c>
      <c r="T13" s="1" t="s">
        <v>8754</v>
      </c>
      <c r="U13" s="1" t="s">
        <v>100</v>
      </c>
      <c r="V13" s="1" t="s">
        <v>4325</v>
      </c>
      <c r="W13" s="1" t="s">
        <v>101</v>
      </c>
      <c r="X13" s="1" t="s">
        <v>8755</v>
      </c>
      <c r="Y13" s="1" t="s">
        <v>102</v>
      </c>
      <c r="Z13" s="1" t="s">
        <v>5184</v>
      </c>
      <c r="AC13" s="1">
        <v>53</v>
      </c>
      <c r="AD13" s="1" t="s">
        <v>103</v>
      </c>
      <c r="AE13" s="1" t="s">
        <v>5215</v>
      </c>
      <c r="AJ13" s="1" t="s">
        <v>17</v>
      </c>
      <c r="AK13" s="1" t="s">
        <v>5254</v>
      </c>
      <c r="AL13" s="1" t="s">
        <v>104</v>
      </c>
      <c r="AM13" s="1" t="s">
        <v>5261</v>
      </c>
      <c r="AT13" s="1" t="s">
        <v>105</v>
      </c>
      <c r="AU13" s="1" t="s">
        <v>4280</v>
      </c>
      <c r="AV13" s="1" t="s">
        <v>106</v>
      </c>
      <c r="AW13" s="1" t="s">
        <v>5948</v>
      </c>
      <c r="BG13" s="1" t="s">
        <v>105</v>
      </c>
      <c r="BH13" s="1" t="s">
        <v>4280</v>
      </c>
      <c r="BI13" s="1" t="s">
        <v>107</v>
      </c>
      <c r="BJ13" s="1" t="s">
        <v>6441</v>
      </c>
      <c r="BK13" s="1" t="s">
        <v>105</v>
      </c>
      <c r="BL13" s="1" t="s">
        <v>4280</v>
      </c>
      <c r="BM13" s="1" t="s">
        <v>108</v>
      </c>
      <c r="BN13" s="1" t="s">
        <v>6851</v>
      </c>
      <c r="BO13" s="1" t="s">
        <v>105</v>
      </c>
      <c r="BP13" s="1" t="s">
        <v>4280</v>
      </c>
      <c r="BQ13" s="1" t="s">
        <v>109</v>
      </c>
      <c r="BR13" s="1" t="s">
        <v>7685</v>
      </c>
      <c r="BS13" s="1" t="s">
        <v>88</v>
      </c>
      <c r="BT13" s="1" t="s">
        <v>7489</v>
      </c>
    </row>
    <row r="14" spans="1:72" ht="13.5" customHeight="1">
      <c r="A14" s="5" t="str">
        <f t="shared" si="0"/>
        <v>1861_화현내_0129</v>
      </c>
      <c r="B14" s="1">
        <v>1861</v>
      </c>
      <c r="C14" s="1" t="s">
        <v>9339</v>
      </c>
      <c r="D14" s="1" t="s">
        <v>9340</v>
      </c>
      <c r="E14" s="1">
        <v>13</v>
      </c>
      <c r="F14" s="1">
        <v>1</v>
      </c>
      <c r="G14" s="1" t="s">
        <v>7380</v>
      </c>
      <c r="H14" s="1" t="s">
        <v>7381</v>
      </c>
      <c r="I14" s="1">
        <v>1</v>
      </c>
      <c r="L14" s="1">
        <v>4</v>
      </c>
      <c r="M14" s="1" t="s">
        <v>36</v>
      </c>
      <c r="N14" s="1" t="s">
        <v>7402</v>
      </c>
      <c r="S14" s="1" t="s">
        <v>49</v>
      </c>
      <c r="T14" s="1" t="s">
        <v>967</v>
      </c>
      <c r="W14" s="1" t="s">
        <v>97</v>
      </c>
      <c r="X14" s="1" t="s">
        <v>8756</v>
      </c>
      <c r="Y14" s="1" t="s">
        <v>10</v>
      </c>
      <c r="Z14" s="1" t="s">
        <v>4364</v>
      </c>
      <c r="AC14" s="1">
        <v>46</v>
      </c>
      <c r="AD14" s="1" t="s">
        <v>90</v>
      </c>
      <c r="AE14" s="1" t="s">
        <v>5195</v>
      </c>
      <c r="AJ14" s="1" t="s">
        <v>17</v>
      </c>
      <c r="AK14" s="1" t="s">
        <v>5254</v>
      </c>
      <c r="AL14" s="1" t="s">
        <v>88</v>
      </c>
      <c r="AM14" s="1" t="s">
        <v>7489</v>
      </c>
      <c r="AT14" s="1" t="s">
        <v>110</v>
      </c>
      <c r="AU14" s="1" t="s">
        <v>4271</v>
      </c>
      <c r="AV14" s="1" t="s">
        <v>111</v>
      </c>
      <c r="AW14" s="1" t="s">
        <v>5764</v>
      </c>
      <c r="BG14" s="1" t="s">
        <v>110</v>
      </c>
      <c r="BH14" s="1" t="s">
        <v>4271</v>
      </c>
      <c r="BI14" s="1" t="s">
        <v>112</v>
      </c>
      <c r="BJ14" s="1" t="s">
        <v>4443</v>
      </c>
      <c r="BK14" s="1" t="s">
        <v>110</v>
      </c>
      <c r="BL14" s="1" t="s">
        <v>4271</v>
      </c>
      <c r="BM14" s="1" t="s">
        <v>113</v>
      </c>
      <c r="BN14" s="1" t="s">
        <v>5006</v>
      </c>
      <c r="BO14" s="1" t="s">
        <v>110</v>
      </c>
      <c r="BP14" s="1" t="s">
        <v>4271</v>
      </c>
      <c r="BQ14" s="1" t="s">
        <v>114</v>
      </c>
      <c r="BR14" s="1" t="s">
        <v>7585</v>
      </c>
      <c r="BS14" s="1" t="s">
        <v>115</v>
      </c>
      <c r="BT14" s="1" t="s">
        <v>5314</v>
      </c>
    </row>
    <row r="15" spans="1:31" ht="13.5" customHeight="1">
      <c r="A15" s="5" t="str">
        <f t="shared" si="0"/>
        <v>1861_화현내_0129</v>
      </c>
      <c r="B15" s="1">
        <v>1861</v>
      </c>
      <c r="C15" s="1" t="s">
        <v>9339</v>
      </c>
      <c r="D15" s="1" t="s">
        <v>9340</v>
      </c>
      <c r="E15" s="1">
        <v>14</v>
      </c>
      <c r="F15" s="1">
        <v>1</v>
      </c>
      <c r="G15" s="1" t="s">
        <v>7380</v>
      </c>
      <c r="H15" s="1" t="s">
        <v>7381</v>
      </c>
      <c r="I15" s="1">
        <v>1</v>
      </c>
      <c r="L15" s="1">
        <v>4</v>
      </c>
      <c r="M15" s="1" t="s">
        <v>36</v>
      </c>
      <c r="N15" s="1" t="s">
        <v>7402</v>
      </c>
      <c r="S15" s="1" t="s">
        <v>96</v>
      </c>
      <c r="T15" s="1" t="s">
        <v>4261</v>
      </c>
      <c r="W15" s="1" t="s">
        <v>97</v>
      </c>
      <c r="X15" s="1" t="s">
        <v>8756</v>
      </c>
      <c r="Y15" s="1" t="s">
        <v>10</v>
      </c>
      <c r="Z15" s="1" t="s">
        <v>4364</v>
      </c>
      <c r="AC15" s="1">
        <v>71</v>
      </c>
      <c r="AD15" s="1" t="s">
        <v>116</v>
      </c>
      <c r="AE15" s="1" t="s">
        <v>5229</v>
      </c>
    </row>
    <row r="16" spans="1:31" ht="13.5" customHeight="1">
      <c r="A16" s="5" t="str">
        <f t="shared" si="0"/>
        <v>1861_화현내_0129</v>
      </c>
      <c r="B16" s="1">
        <v>1861</v>
      </c>
      <c r="C16" s="1" t="s">
        <v>9339</v>
      </c>
      <c r="D16" s="1" t="s">
        <v>9340</v>
      </c>
      <c r="E16" s="1">
        <v>15</v>
      </c>
      <c r="F16" s="1">
        <v>1</v>
      </c>
      <c r="G16" s="1" t="s">
        <v>7380</v>
      </c>
      <c r="H16" s="1" t="s">
        <v>7381</v>
      </c>
      <c r="I16" s="1">
        <v>1</v>
      </c>
      <c r="L16" s="1">
        <v>4</v>
      </c>
      <c r="M16" s="1" t="s">
        <v>36</v>
      </c>
      <c r="N16" s="1" t="s">
        <v>7402</v>
      </c>
      <c r="S16" s="1" t="s">
        <v>117</v>
      </c>
      <c r="T16" s="1" t="s">
        <v>4275</v>
      </c>
      <c r="AC16" s="1">
        <v>14</v>
      </c>
      <c r="AD16" s="1" t="s">
        <v>118</v>
      </c>
      <c r="AE16" s="1" t="s">
        <v>5227</v>
      </c>
    </row>
    <row r="17" spans="1:72" ht="13.5" customHeight="1">
      <c r="A17" s="5" t="str">
        <f t="shared" si="0"/>
        <v>1861_화현내_0129</v>
      </c>
      <c r="B17" s="1">
        <v>1861</v>
      </c>
      <c r="C17" s="1" t="s">
        <v>9339</v>
      </c>
      <c r="D17" s="1" t="s">
        <v>9340</v>
      </c>
      <c r="E17" s="1">
        <v>16</v>
      </c>
      <c r="F17" s="1">
        <v>1</v>
      </c>
      <c r="G17" s="1" t="s">
        <v>7380</v>
      </c>
      <c r="H17" s="1" t="s">
        <v>7381</v>
      </c>
      <c r="I17" s="1">
        <v>1</v>
      </c>
      <c r="L17" s="1">
        <v>5</v>
      </c>
      <c r="M17" s="1" t="s">
        <v>7883</v>
      </c>
      <c r="N17" s="1" t="s">
        <v>7884</v>
      </c>
      <c r="T17" s="1" t="s">
        <v>8757</v>
      </c>
      <c r="U17" s="1" t="s">
        <v>37</v>
      </c>
      <c r="V17" s="1" t="s">
        <v>4283</v>
      </c>
      <c r="W17" s="1" t="s">
        <v>97</v>
      </c>
      <c r="X17" s="1" t="s">
        <v>8758</v>
      </c>
      <c r="Y17" s="1" t="s">
        <v>119</v>
      </c>
      <c r="Z17" s="1" t="s">
        <v>5183</v>
      </c>
      <c r="AC17" s="1">
        <v>52</v>
      </c>
      <c r="AD17" s="1" t="s">
        <v>120</v>
      </c>
      <c r="AE17" s="1" t="s">
        <v>5232</v>
      </c>
      <c r="AJ17" s="1" t="s">
        <v>17</v>
      </c>
      <c r="AK17" s="1" t="s">
        <v>5254</v>
      </c>
      <c r="AL17" s="1" t="s">
        <v>88</v>
      </c>
      <c r="AM17" s="1" t="s">
        <v>7489</v>
      </c>
      <c r="AT17" s="1" t="s">
        <v>42</v>
      </c>
      <c r="AU17" s="1" t="s">
        <v>5332</v>
      </c>
      <c r="AV17" s="1" t="s">
        <v>121</v>
      </c>
      <c r="AW17" s="1" t="s">
        <v>7463</v>
      </c>
      <c r="BG17" s="1" t="s">
        <v>42</v>
      </c>
      <c r="BH17" s="1" t="s">
        <v>5332</v>
      </c>
      <c r="BI17" s="1" t="s">
        <v>122</v>
      </c>
      <c r="BJ17" s="1" t="s">
        <v>6440</v>
      </c>
      <c r="BK17" s="1" t="s">
        <v>42</v>
      </c>
      <c r="BL17" s="1" t="s">
        <v>5332</v>
      </c>
      <c r="BM17" s="1" t="s">
        <v>123</v>
      </c>
      <c r="BN17" s="1" t="s">
        <v>6850</v>
      </c>
      <c r="BO17" s="1" t="s">
        <v>42</v>
      </c>
      <c r="BP17" s="1" t="s">
        <v>5332</v>
      </c>
      <c r="BQ17" s="1" t="s">
        <v>124</v>
      </c>
      <c r="BR17" s="1" t="s">
        <v>7731</v>
      </c>
      <c r="BS17" s="1" t="s">
        <v>74</v>
      </c>
      <c r="BT17" s="1" t="s">
        <v>4740</v>
      </c>
    </row>
    <row r="18" spans="1:72" ht="13.5" customHeight="1">
      <c r="A18" s="5" t="str">
        <f t="shared" si="0"/>
        <v>1861_화현내_0129</v>
      </c>
      <c r="B18" s="1">
        <v>1861</v>
      </c>
      <c r="C18" s="1" t="s">
        <v>9339</v>
      </c>
      <c r="D18" s="1" t="s">
        <v>9340</v>
      </c>
      <c r="E18" s="1">
        <v>17</v>
      </c>
      <c r="F18" s="1">
        <v>1</v>
      </c>
      <c r="G18" s="1" t="s">
        <v>7380</v>
      </c>
      <c r="H18" s="1" t="s">
        <v>7381</v>
      </c>
      <c r="I18" s="1">
        <v>1</v>
      </c>
      <c r="L18" s="1">
        <v>5</v>
      </c>
      <c r="M18" s="1" t="s">
        <v>7883</v>
      </c>
      <c r="N18" s="1" t="s">
        <v>7884</v>
      </c>
      <c r="S18" s="1" t="s">
        <v>49</v>
      </c>
      <c r="T18" s="1" t="s">
        <v>967</v>
      </c>
      <c r="W18" s="1" t="s">
        <v>97</v>
      </c>
      <c r="X18" s="1" t="s">
        <v>8758</v>
      </c>
      <c r="Y18" s="1" t="s">
        <v>51</v>
      </c>
      <c r="Z18" s="1" t="s">
        <v>4387</v>
      </c>
      <c r="AC18" s="1">
        <v>52</v>
      </c>
      <c r="AD18" s="1" t="s">
        <v>120</v>
      </c>
      <c r="AE18" s="1" t="s">
        <v>5232</v>
      </c>
      <c r="AJ18" s="1" t="s">
        <v>17</v>
      </c>
      <c r="AK18" s="1" t="s">
        <v>5254</v>
      </c>
      <c r="AL18" s="1" t="s">
        <v>125</v>
      </c>
      <c r="AM18" s="1" t="s">
        <v>5270</v>
      </c>
      <c r="AT18" s="1" t="s">
        <v>42</v>
      </c>
      <c r="AU18" s="1" t="s">
        <v>5332</v>
      </c>
      <c r="AV18" s="1" t="s">
        <v>126</v>
      </c>
      <c r="AW18" s="1" t="s">
        <v>5947</v>
      </c>
      <c r="BG18" s="1" t="s">
        <v>42</v>
      </c>
      <c r="BH18" s="1" t="s">
        <v>5332</v>
      </c>
      <c r="BI18" s="1" t="s">
        <v>127</v>
      </c>
      <c r="BJ18" s="1" t="s">
        <v>5968</v>
      </c>
      <c r="BK18" s="1" t="s">
        <v>42</v>
      </c>
      <c r="BL18" s="1" t="s">
        <v>5332</v>
      </c>
      <c r="BM18" s="1" t="s">
        <v>128</v>
      </c>
      <c r="BN18" s="1" t="s">
        <v>6027</v>
      </c>
      <c r="BO18" s="1" t="s">
        <v>42</v>
      </c>
      <c r="BP18" s="1" t="s">
        <v>5332</v>
      </c>
      <c r="BQ18" s="1" t="s">
        <v>129</v>
      </c>
      <c r="BR18" s="1" t="s">
        <v>7760</v>
      </c>
      <c r="BS18" s="1" t="s">
        <v>130</v>
      </c>
      <c r="BT18" s="1" t="s">
        <v>5257</v>
      </c>
    </row>
    <row r="19" spans="1:31" ht="13.5" customHeight="1">
      <c r="A19" s="5" t="str">
        <f t="shared" si="0"/>
        <v>1861_화현내_0129</v>
      </c>
      <c r="B19" s="1">
        <v>1861</v>
      </c>
      <c r="C19" s="1" t="s">
        <v>9339</v>
      </c>
      <c r="D19" s="1" t="s">
        <v>9340</v>
      </c>
      <c r="E19" s="1">
        <v>18</v>
      </c>
      <c r="F19" s="1">
        <v>1</v>
      </c>
      <c r="G19" s="1" t="s">
        <v>7380</v>
      </c>
      <c r="H19" s="1" t="s">
        <v>7381</v>
      </c>
      <c r="I19" s="1">
        <v>1</v>
      </c>
      <c r="L19" s="1">
        <v>5</v>
      </c>
      <c r="M19" s="1" t="s">
        <v>7883</v>
      </c>
      <c r="N19" s="1" t="s">
        <v>7884</v>
      </c>
      <c r="S19" s="1" t="s">
        <v>131</v>
      </c>
      <c r="T19" s="1" t="s">
        <v>4263</v>
      </c>
      <c r="Y19" s="1" t="s">
        <v>132</v>
      </c>
      <c r="Z19" s="1" t="s">
        <v>4793</v>
      </c>
      <c r="AC19" s="1">
        <v>47</v>
      </c>
      <c r="AD19" s="1" t="s">
        <v>133</v>
      </c>
      <c r="AE19" s="1" t="s">
        <v>5247</v>
      </c>
    </row>
    <row r="20" spans="1:31" ht="13.5" customHeight="1">
      <c r="A20" s="5" t="str">
        <f t="shared" si="0"/>
        <v>1861_화현내_0129</v>
      </c>
      <c r="B20" s="1">
        <v>1861</v>
      </c>
      <c r="C20" s="1" t="s">
        <v>9339</v>
      </c>
      <c r="D20" s="1" t="s">
        <v>9340</v>
      </c>
      <c r="E20" s="1">
        <v>19</v>
      </c>
      <c r="F20" s="1">
        <v>1</v>
      </c>
      <c r="G20" s="1" t="s">
        <v>7380</v>
      </c>
      <c r="H20" s="1" t="s">
        <v>7381</v>
      </c>
      <c r="I20" s="1">
        <v>1</v>
      </c>
      <c r="L20" s="1">
        <v>5</v>
      </c>
      <c r="M20" s="1" t="s">
        <v>7883</v>
      </c>
      <c r="N20" s="1" t="s">
        <v>7884</v>
      </c>
      <c r="S20" s="1" t="s">
        <v>134</v>
      </c>
      <c r="T20" s="1" t="s">
        <v>4270</v>
      </c>
      <c r="W20" s="1" t="s">
        <v>135</v>
      </c>
      <c r="X20" s="1" t="s">
        <v>8759</v>
      </c>
      <c r="Y20" s="1" t="s">
        <v>51</v>
      </c>
      <c r="Z20" s="1" t="s">
        <v>4387</v>
      </c>
      <c r="AC20" s="1">
        <v>43</v>
      </c>
      <c r="AD20" s="1" t="s">
        <v>136</v>
      </c>
      <c r="AE20" s="1" t="s">
        <v>5237</v>
      </c>
    </row>
    <row r="21" spans="1:29" ht="13.5" customHeight="1">
      <c r="A21" s="5" t="str">
        <f t="shared" si="0"/>
        <v>1861_화현내_0129</v>
      </c>
      <c r="B21" s="1">
        <v>1861</v>
      </c>
      <c r="C21" s="1" t="s">
        <v>9339</v>
      </c>
      <c r="D21" s="1" t="s">
        <v>9340</v>
      </c>
      <c r="E21" s="1">
        <v>20</v>
      </c>
      <c r="F21" s="1">
        <v>1</v>
      </c>
      <c r="G21" s="1" t="s">
        <v>7380</v>
      </c>
      <c r="H21" s="1" t="s">
        <v>7381</v>
      </c>
      <c r="I21" s="1">
        <v>1</v>
      </c>
      <c r="L21" s="1">
        <v>5</v>
      </c>
      <c r="M21" s="1" t="s">
        <v>7883</v>
      </c>
      <c r="N21" s="1" t="s">
        <v>7884</v>
      </c>
      <c r="T21" s="1" t="s">
        <v>8760</v>
      </c>
      <c r="U21" s="1" t="s">
        <v>59</v>
      </c>
      <c r="V21" s="1" t="s">
        <v>4282</v>
      </c>
      <c r="Y21" s="1" t="s">
        <v>137</v>
      </c>
      <c r="Z21" s="1" t="s">
        <v>4991</v>
      </c>
      <c r="AC21" s="1">
        <v>27</v>
      </c>
    </row>
    <row r="22" spans="1:72" ht="13.5" customHeight="1">
      <c r="A22" s="5" t="str">
        <f aca="true" t="shared" si="1" ref="A22:A35">HYPERLINK("http://kyu.snu.ac.kr/sdhj/index.jsp?type=hj/GK14782_00IH_0001_0130.jpg","1861_화현내_0130")</f>
        <v>1861_화현내_0130</v>
      </c>
      <c r="B22" s="1">
        <v>1861</v>
      </c>
      <c r="C22" s="1" t="s">
        <v>9339</v>
      </c>
      <c r="D22" s="1" t="s">
        <v>9340</v>
      </c>
      <c r="E22" s="1">
        <v>21</v>
      </c>
      <c r="F22" s="1">
        <v>1</v>
      </c>
      <c r="G22" s="1" t="s">
        <v>7380</v>
      </c>
      <c r="H22" s="1" t="s">
        <v>7381</v>
      </c>
      <c r="I22" s="1">
        <v>2</v>
      </c>
      <c r="J22" s="1" t="s">
        <v>138</v>
      </c>
      <c r="K22" s="1" t="s">
        <v>7384</v>
      </c>
      <c r="L22" s="1">
        <v>1</v>
      </c>
      <c r="M22" s="1" t="s">
        <v>7885</v>
      </c>
      <c r="N22" s="1" t="s">
        <v>7886</v>
      </c>
      <c r="T22" s="1" t="s">
        <v>8761</v>
      </c>
      <c r="U22" s="1" t="s">
        <v>110</v>
      </c>
      <c r="V22" s="1" t="s">
        <v>4271</v>
      </c>
      <c r="W22" s="1" t="s">
        <v>139</v>
      </c>
      <c r="X22" s="1" t="s">
        <v>8762</v>
      </c>
      <c r="Y22" s="1" t="s">
        <v>140</v>
      </c>
      <c r="Z22" s="1" t="s">
        <v>4520</v>
      </c>
      <c r="AC22" s="1">
        <v>47</v>
      </c>
      <c r="AD22" s="1" t="s">
        <v>83</v>
      </c>
      <c r="AE22" s="1" t="s">
        <v>5209</v>
      </c>
      <c r="AJ22" s="1" t="s">
        <v>17</v>
      </c>
      <c r="AK22" s="1" t="s">
        <v>5254</v>
      </c>
      <c r="AL22" s="1" t="s">
        <v>141</v>
      </c>
      <c r="AM22" s="1" t="s">
        <v>5296</v>
      </c>
      <c r="AT22" s="1" t="s">
        <v>110</v>
      </c>
      <c r="AU22" s="1" t="s">
        <v>4271</v>
      </c>
      <c r="AV22" s="1" t="s">
        <v>142</v>
      </c>
      <c r="AW22" s="1" t="s">
        <v>5946</v>
      </c>
      <c r="BG22" s="1" t="s">
        <v>110</v>
      </c>
      <c r="BH22" s="1" t="s">
        <v>4271</v>
      </c>
      <c r="BI22" s="1" t="s">
        <v>143</v>
      </c>
      <c r="BJ22" s="1" t="s">
        <v>6170</v>
      </c>
      <c r="BK22" s="1" t="s">
        <v>110</v>
      </c>
      <c r="BL22" s="1" t="s">
        <v>4271</v>
      </c>
      <c r="BM22" s="1" t="s">
        <v>144</v>
      </c>
      <c r="BN22" s="1" t="s">
        <v>6060</v>
      </c>
      <c r="BO22" s="1" t="s">
        <v>105</v>
      </c>
      <c r="BP22" s="1" t="s">
        <v>4280</v>
      </c>
      <c r="BQ22" s="1" t="s">
        <v>145</v>
      </c>
      <c r="BR22" s="1" t="s">
        <v>8763</v>
      </c>
      <c r="BS22" s="1" t="s">
        <v>146</v>
      </c>
      <c r="BT22" s="1" t="s">
        <v>5287</v>
      </c>
    </row>
    <row r="23" spans="1:72" ht="13.5" customHeight="1">
      <c r="A23" s="5" t="str">
        <f t="shared" si="1"/>
        <v>1861_화현내_0130</v>
      </c>
      <c r="B23" s="1">
        <v>1861</v>
      </c>
      <c r="C23" s="1" t="s">
        <v>9339</v>
      </c>
      <c r="D23" s="1" t="s">
        <v>9340</v>
      </c>
      <c r="E23" s="1">
        <v>22</v>
      </c>
      <c r="F23" s="1">
        <v>1</v>
      </c>
      <c r="G23" s="1" t="s">
        <v>7380</v>
      </c>
      <c r="H23" s="1" t="s">
        <v>7381</v>
      </c>
      <c r="I23" s="1">
        <v>2</v>
      </c>
      <c r="L23" s="1">
        <v>1</v>
      </c>
      <c r="M23" s="1" t="s">
        <v>7885</v>
      </c>
      <c r="N23" s="1" t="s">
        <v>7886</v>
      </c>
      <c r="S23" s="1" t="s">
        <v>49</v>
      </c>
      <c r="T23" s="1" t="s">
        <v>967</v>
      </c>
      <c r="W23" s="1" t="s">
        <v>147</v>
      </c>
      <c r="X23" s="1" t="s">
        <v>4357</v>
      </c>
      <c r="Y23" s="1" t="s">
        <v>10</v>
      </c>
      <c r="Z23" s="1" t="s">
        <v>4364</v>
      </c>
      <c r="AC23" s="1">
        <v>40</v>
      </c>
      <c r="AD23" s="1" t="s">
        <v>40</v>
      </c>
      <c r="AE23" s="1" t="s">
        <v>5219</v>
      </c>
      <c r="AJ23" s="1" t="s">
        <v>17</v>
      </c>
      <c r="AK23" s="1" t="s">
        <v>5254</v>
      </c>
      <c r="AL23" s="1" t="s">
        <v>148</v>
      </c>
      <c r="AM23" s="1" t="s">
        <v>5286</v>
      </c>
      <c r="AT23" s="1" t="s">
        <v>105</v>
      </c>
      <c r="AU23" s="1" t="s">
        <v>4280</v>
      </c>
      <c r="AV23" s="1" t="s">
        <v>149</v>
      </c>
      <c r="AW23" s="1" t="s">
        <v>5736</v>
      </c>
      <c r="BG23" s="1" t="s">
        <v>105</v>
      </c>
      <c r="BH23" s="1" t="s">
        <v>4280</v>
      </c>
      <c r="BI23" s="1" t="s">
        <v>150</v>
      </c>
      <c r="BJ23" s="1" t="s">
        <v>5009</v>
      </c>
      <c r="BK23" s="1" t="s">
        <v>105</v>
      </c>
      <c r="BL23" s="1" t="s">
        <v>4280</v>
      </c>
      <c r="BM23" s="1" t="s">
        <v>151</v>
      </c>
      <c r="BN23" s="1" t="s">
        <v>5634</v>
      </c>
      <c r="BO23" s="1" t="s">
        <v>105</v>
      </c>
      <c r="BP23" s="1" t="s">
        <v>4280</v>
      </c>
      <c r="BQ23" s="1" t="s">
        <v>152</v>
      </c>
      <c r="BR23" s="1" t="s">
        <v>7762</v>
      </c>
      <c r="BS23" s="1" t="s">
        <v>95</v>
      </c>
      <c r="BT23" s="1" t="s">
        <v>5256</v>
      </c>
    </row>
    <row r="24" spans="1:72" ht="13.5" customHeight="1">
      <c r="A24" s="5" t="str">
        <f t="shared" si="1"/>
        <v>1861_화현내_0130</v>
      </c>
      <c r="B24" s="1">
        <v>1861</v>
      </c>
      <c r="C24" s="1" t="s">
        <v>9339</v>
      </c>
      <c r="D24" s="1" t="s">
        <v>9340</v>
      </c>
      <c r="E24" s="1">
        <v>23</v>
      </c>
      <c r="F24" s="1">
        <v>1</v>
      </c>
      <c r="G24" s="1" t="s">
        <v>7380</v>
      </c>
      <c r="H24" s="1" t="s">
        <v>7381</v>
      </c>
      <c r="I24" s="1">
        <v>2</v>
      </c>
      <c r="L24" s="1">
        <v>2</v>
      </c>
      <c r="M24" s="1" t="s">
        <v>7887</v>
      </c>
      <c r="N24" s="1" t="s">
        <v>7888</v>
      </c>
      <c r="T24" s="1" t="s">
        <v>8764</v>
      </c>
      <c r="U24" s="1" t="s">
        <v>153</v>
      </c>
      <c r="V24" s="1" t="s">
        <v>4333</v>
      </c>
      <c r="W24" s="1" t="s">
        <v>97</v>
      </c>
      <c r="X24" s="1" t="s">
        <v>8765</v>
      </c>
      <c r="Y24" s="1" t="s">
        <v>154</v>
      </c>
      <c r="Z24" s="1" t="s">
        <v>4388</v>
      </c>
      <c r="AC24" s="1">
        <v>42</v>
      </c>
      <c r="AD24" s="1" t="s">
        <v>155</v>
      </c>
      <c r="AE24" s="1" t="s">
        <v>5196</v>
      </c>
      <c r="AJ24" s="1" t="s">
        <v>17</v>
      </c>
      <c r="AK24" s="1" t="s">
        <v>5254</v>
      </c>
      <c r="AL24" s="1" t="s">
        <v>66</v>
      </c>
      <c r="AM24" s="1" t="s">
        <v>5293</v>
      </c>
      <c r="AT24" s="1" t="s">
        <v>105</v>
      </c>
      <c r="AU24" s="1" t="s">
        <v>4280</v>
      </c>
      <c r="AV24" s="1" t="s">
        <v>156</v>
      </c>
      <c r="AW24" s="1" t="s">
        <v>5945</v>
      </c>
      <c r="BG24" s="1" t="s">
        <v>105</v>
      </c>
      <c r="BH24" s="1" t="s">
        <v>4280</v>
      </c>
      <c r="BI24" s="1" t="s">
        <v>157</v>
      </c>
      <c r="BJ24" s="1" t="s">
        <v>5375</v>
      </c>
      <c r="BK24" s="1" t="s">
        <v>105</v>
      </c>
      <c r="BL24" s="1" t="s">
        <v>4280</v>
      </c>
      <c r="BM24" s="1" t="s">
        <v>158</v>
      </c>
      <c r="BN24" s="1" t="s">
        <v>4886</v>
      </c>
      <c r="BO24" s="1" t="s">
        <v>105</v>
      </c>
      <c r="BP24" s="1" t="s">
        <v>4280</v>
      </c>
      <c r="BQ24" s="1" t="s">
        <v>159</v>
      </c>
      <c r="BR24" s="1" t="s">
        <v>7677</v>
      </c>
      <c r="BS24" s="1" t="s">
        <v>88</v>
      </c>
      <c r="BT24" s="1" t="s">
        <v>7489</v>
      </c>
    </row>
    <row r="25" spans="1:72" ht="13.5" customHeight="1">
      <c r="A25" s="5" t="str">
        <f t="shared" si="1"/>
        <v>1861_화현내_0130</v>
      </c>
      <c r="B25" s="1">
        <v>1861</v>
      </c>
      <c r="C25" s="1" t="s">
        <v>9339</v>
      </c>
      <c r="D25" s="1" t="s">
        <v>9340</v>
      </c>
      <c r="E25" s="1">
        <v>24</v>
      </c>
      <c r="F25" s="1">
        <v>1</v>
      </c>
      <c r="G25" s="1" t="s">
        <v>7380</v>
      </c>
      <c r="H25" s="1" t="s">
        <v>7381</v>
      </c>
      <c r="I25" s="1">
        <v>2</v>
      </c>
      <c r="L25" s="1">
        <v>2</v>
      </c>
      <c r="M25" s="1" t="s">
        <v>7887</v>
      </c>
      <c r="N25" s="1" t="s">
        <v>7888</v>
      </c>
      <c r="S25" s="1" t="s">
        <v>49</v>
      </c>
      <c r="T25" s="1" t="s">
        <v>967</v>
      </c>
      <c r="W25" s="1" t="s">
        <v>160</v>
      </c>
      <c r="X25" s="1" t="s">
        <v>4340</v>
      </c>
      <c r="Y25" s="1" t="s">
        <v>10</v>
      </c>
      <c r="Z25" s="1" t="s">
        <v>4364</v>
      </c>
      <c r="AC25" s="1">
        <v>47</v>
      </c>
      <c r="AD25" s="1" t="s">
        <v>133</v>
      </c>
      <c r="AE25" s="1" t="s">
        <v>5247</v>
      </c>
      <c r="AJ25" s="1" t="s">
        <v>17</v>
      </c>
      <c r="AK25" s="1" t="s">
        <v>5254</v>
      </c>
      <c r="AL25" s="1" t="s">
        <v>95</v>
      </c>
      <c r="AM25" s="1" t="s">
        <v>5256</v>
      </c>
      <c r="AT25" s="1" t="s">
        <v>105</v>
      </c>
      <c r="AU25" s="1" t="s">
        <v>4280</v>
      </c>
      <c r="AV25" s="1" t="s">
        <v>161</v>
      </c>
      <c r="AW25" s="1" t="s">
        <v>4763</v>
      </c>
      <c r="BG25" s="1" t="s">
        <v>105</v>
      </c>
      <c r="BH25" s="1" t="s">
        <v>4280</v>
      </c>
      <c r="BI25" s="1" t="s">
        <v>162</v>
      </c>
      <c r="BJ25" s="1" t="s">
        <v>6439</v>
      </c>
      <c r="BK25" s="1" t="s">
        <v>105</v>
      </c>
      <c r="BL25" s="1" t="s">
        <v>4280</v>
      </c>
      <c r="BM25" s="1" t="s">
        <v>163</v>
      </c>
      <c r="BN25" s="1" t="s">
        <v>6849</v>
      </c>
      <c r="BO25" s="1" t="s">
        <v>105</v>
      </c>
      <c r="BP25" s="1" t="s">
        <v>4280</v>
      </c>
      <c r="BQ25" s="1" t="s">
        <v>164</v>
      </c>
      <c r="BR25" s="1" t="s">
        <v>7735</v>
      </c>
      <c r="BS25" s="1" t="s">
        <v>165</v>
      </c>
      <c r="BT25" s="1" t="s">
        <v>5302</v>
      </c>
    </row>
    <row r="26" spans="1:72" ht="13.5" customHeight="1">
      <c r="A26" s="5" t="str">
        <f t="shared" si="1"/>
        <v>1861_화현내_0130</v>
      </c>
      <c r="B26" s="1">
        <v>1861</v>
      </c>
      <c r="C26" s="1" t="s">
        <v>9339</v>
      </c>
      <c r="D26" s="1" t="s">
        <v>9340</v>
      </c>
      <c r="E26" s="1">
        <v>25</v>
      </c>
      <c r="F26" s="1">
        <v>1</v>
      </c>
      <c r="G26" s="1" t="s">
        <v>7380</v>
      </c>
      <c r="H26" s="1" t="s">
        <v>7381</v>
      </c>
      <c r="I26" s="1">
        <v>2</v>
      </c>
      <c r="L26" s="1">
        <v>3</v>
      </c>
      <c r="M26" s="1" t="s">
        <v>7889</v>
      </c>
      <c r="N26" s="1" t="s">
        <v>7890</v>
      </c>
      <c r="O26" s="1" t="s">
        <v>6</v>
      </c>
      <c r="P26" s="1" t="s">
        <v>4255</v>
      </c>
      <c r="T26" s="1" t="s">
        <v>8749</v>
      </c>
      <c r="U26" s="1" t="s">
        <v>37</v>
      </c>
      <c r="V26" s="1" t="s">
        <v>4283</v>
      </c>
      <c r="W26" s="1" t="s">
        <v>38</v>
      </c>
      <c r="X26" s="1" t="s">
        <v>4338</v>
      </c>
      <c r="Y26" s="1" t="s">
        <v>166</v>
      </c>
      <c r="Z26" s="1" t="s">
        <v>5182</v>
      </c>
      <c r="AC26" s="1">
        <v>50</v>
      </c>
      <c r="AD26" s="1" t="s">
        <v>167</v>
      </c>
      <c r="AE26" s="1" t="s">
        <v>5216</v>
      </c>
      <c r="AJ26" s="1" t="s">
        <v>17</v>
      </c>
      <c r="AK26" s="1" t="s">
        <v>5254</v>
      </c>
      <c r="AL26" s="1" t="s">
        <v>41</v>
      </c>
      <c r="AM26" s="1" t="s">
        <v>5259</v>
      </c>
      <c r="AT26" s="1" t="s">
        <v>42</v>
      </c>
      <c r="AU26" s="1" t="s">
        <v>5332</v>
      </c>
      <c r="AV26" s="1" t="s">
        <v>168</v>
      </c>
      <c r="AW26" s="1" t="s">
        <v>5159</v>
      </c>
      <c r="BG26" s="1" t="s">
        <v>42</v>
      </c>
      <c r="BH26" s="1" t="s">
        <v>5332</v>
      </c>
      <c r="BI26" s="1" t="s">
        <v>169</v>
      </c>
      <c r="BJ26" s="1" t="s">
        <v>6438</v>
      </c>
      <c r="BK26" s="1" t="s">
        <v>42</v>
      </c>
      <c r="BL26" s="1" t="s">
        <v>5332</v>
      </c>
      <c r="BM26" s="1" t="s">
        <v>170</v>
      </c>
      <c r="BN26" s="1" t="s">
        <v>6848</v>
      </c>
      <c r="BO26" s="1" t="s">
        <v>42</v>
      </c>
      <c r="BP26" s="1" t="s">
        <v>5332</v>
      </c>
      <c r="BQ26" s="1" t="s">
        <v>171</v>
      </c>
      <c r="BR26" s="1" t="s">
        <v>7323</v>
      </c>
      <c r="BS26" s="1" t="s">
        <v>172</v>
      </c>
      <c r="BT26" s="1" t="s">
        <v>5319</v>
      </c>
    </row>
    <row r="27" spans="1:72" ht="13.5" customHeight="1">
      <c r="A27" s="5" t="str">
        <f t="shared" si="1"/>
        <v>1861_화현내_0130</v>
      </c>
      <c r="B27" s="1">
        <v>1861</v>
      </c>
      <c r="C27" s="1" t="s">
        <v>9339</v>
      </c>
      <c r="D27" s="1" t="s">
        <v>9340</v>
      </c>
      <c r="E27" s="1">
        <v>26</v>
      </c>
      <c r="F27" s="1">
        <v>1</v>
      </c>
      <c r="G27" s="1" t="s">
        <v>7380</v>
      </c>
      <c r="H27" s="1" t="s">
        <v>7381</v>
      </c>
      <c r="I27" s="1">
        <v>2</v>
      </c>
      <c r="L27" s="1">
        <v>3</v>
      </c>
      <c r="M27" s="1" t="s">
        <v>7889</v>
      </c>
      <c r="N27" s="1" t="s">
        <v>7890</v>
      </c>
      <c r="S27" s="1" t="s">
        <v>49</v>
      </c>
      <c r="T27" s="1" t="s">
        <v>967</v>
      </c>
      <c r="W27" s="1" t="s">
        <v>173</v>
      </c>
      <c r="X27" s="1" t="s">
        <v>4358</v>
      </c>
      <c r="Y27" s="1" t="s">
        <v>51</v>
      </c>
      <c r="Z27" s="1" t="s">
        <v>4387</v>
      </c>
      <c r="AC27" s="1">
        <v>51</v>
      </c>
      <c r="AD27" s="1" t="s">
        <v>174</v>
      </c>
      <c r="AE27" s="1" t="s">
        <v>5250</v>
      </c>
      <c r="AJ27" s="1" t="s">
        <v>17</v>
      </c>
      <c r="AK27" s="1" t="s">
        <v>5254</v>
      </c>
      <c r="AL27" s="1" t="s">
        <v>175</v>
      </c>
      <c r="AM27" s="1" t="s">
        <v>5277</v>
      </c>
      <c r="AT27" s="1" t="s">
        <v>42</v>
      </c>
      <c r="AU27" s="1" t="s">
        <v>5332</v>
      </c>
      <c r="AV27" s="1" t="s">
        <v>176</v>
      </c>
      <c r="AW27" s="1" t="s">
        <v>5944</v>
      </c>
      <c r="BG27" s="1" t="s">
        <v>42</v>
      </c>
      <c r="BH27" s="1" t="s">
        <v>5332</v>
      </c>
      <c r="BI27" s="1" t="s">
        <v>177</v>
      </c>
      <c r="BJ27" s="1" t="s">
        <v>6437</v>
      </c>
      <c r="BK27" s="1" t="s">
        <v>42</v>
      </c>
      <c r="BL27" s="1" t="s">
        <v>5332</v>
      </c>
      <c r="BM27" s="1" t="s">
        <v>178</v>
      </c>
      <c r="BN27" s="1" t="s">
        <v>6847</v>
      </c>
      <c r="BO27" s="1" t="s">
        <v>42</v>
      </c>
      <c r="BP27" s="1" t="s">
        <v>5332</v>
      </c>
      <c r="BQ27" s="1" t="s">
        <v>179</v>
      </c>
      <c r="BR27" s="1" t="s">
        <v>8766</v>
      </c>
      <c r="BS27" s="1" t="s">
        <v>180</v>
      </c>
      <c r="BT27" s="1" t="s">
        <v>5255</v>
      </c>
    </row>
    <row r="28" spans="1:31" ht="13.5" customHeight="1">
      <c r="A28" s="5" t="str">
        <f t="shared" si="1"/>
        <v>1861_화현내_0130</v>
      </c>
      <c r="B28" s="1">
        <v>1861</v>
      </c>
      <c r="C28" s="1" t="s">
        <v>9339</v>
      </c>
      <c r="D28" s="1" t="s">
        <v>9340</v>
      </c>
      <c r="E28" s="1">
        <v>27</v>
      </c>
      <c r="F28" s="1">
        <v>1</v>
      </c>
      <c r="G28" s="1" t="s">
        <v>7380</v>
      </c>
      <c r="H28" s="1" t="s">
        <v>7381</v>
      </c>
      <c r="I28" s="1">
        <v>2</v>
      </c>
      <c r="L28" s="1">
        <v>3</v>
      </c>
      <c r="M28" s="1" t="s">
        <v>7889</v>
      </c>
      <c r="N28" s="1" t="s">
        <v>7890</v>
      </c>
      <c r="S28" s="1" t="s">
        <v>181</v>
      </c>
      <c r="T28" s="1" t="s">
        <v>4259</v>
      </c>
      <c r="Y28" s="1" t="s">
        <v>182</v>
      </c>
      <c r="Z28" s="1" t="s">
        <v>5181</v>
      </c>
      <c r="AC28" s="1">
        <v>30</v>
      </c>
      <c r="AD28" s="1" t="s">
        <v>183</v>
      </c>
      <c r="AE28" s="1" t="s">
        <v>5218</v>
      </c>
    </row>
    <row r="29" spans="1:31" ht="13.5" customHeight="1">
      <c r="A29" s="5" t="str">
        <f t="shared" si="1"/>
        <v>1861_화현내_0130</v>
      </c>
      <c r="B29" s="1">
        <v>1861</v>
      </c>
      <c r="C29" s="1" t="s">
        <v>9339</v>
      </c>
      <c r="D29" s="1" t="s">
        <v>9340</v>
      </c>
      <c r="E29" s="1">
        <v>28</v>
      </c>
      <c r="F29" s="1">
        <v>1</v>
      </c>
      <c r="G29" s="1" t="s">
        <v>7380</v>
      </c>
      <c r="H29" s="1" t="s">
        <v>7381</v>
      </c>
      <c r="I29" s="1">
        <v>2</v>
      </c>
      <c r="L29" s="1">
        <v>3</v>
      </c>
      <c r="M29" s="1" t="s">
        <v>7889</v>
      </c>
      <c r="N29" s="1" t="s">
        <v>7890</v>
      </c>
      <c r="S29" s="1" t="s">
        <v>184</v>
      </c>
      <c r="T29" s="1" t="s">
        <v>4260</v>
      </c>
      <c r="W29" s="1" t="s">
        <v>97</v>
      </c>
      <c r="X29" s="1" t="s">
        <v>8767</v>
      </c>
      <c r="Y29" s="1" t="s">
        <v>51</v>
      </c>
      <c r="Z29" s="1" t="s">
        <v>4387</v>
      </c>
      <c r="AC29" s="1">
        <v>29</v>
      </c>
      <c r="AD29" s="1" t="s">
        <v>185</v>
      </c>
      <c r="AE29" s="1" t="s">
        <v>5248</v>
      </c>
    </row>
    <row r="30" spans="1:72" ht="13.5" customHeight="1">
      <c r="A30" s="5" t="str">
        <f t="shared" si="1"/>
        <v>1861_화현내_0130</v>
      </c>
      <c r="B30" s="1">
        <v>1861</v>
      </c>
      <c r="C30" s="1" t="s">
        <v>9339</v>
      </c>
      <c r="D30" s="1" t="s">
        <v>9340</v>
      </c>
      <c r="E30" s="1">
        <v>29</v>
      </c>
      <c r="F30" s="1">
        <v>1</v>
      </c>
      <c r="G30" s="1" t="s">
        <v>7380</v>
      </c>
      <c r="H30" s="1" t="s">
        <v>7381</v>
      </c>
      <c r="I30" s="1">
        <v>2</v>
      </c>
      <c r="L30" s="1">
        <v>4</v>
      </c>
      <c r="M30" s="1" t="s">
        <v>138</v>
      </c>
      <c r="N30" s="1" t="s">
        <v>7384</v>
      </c>
      <c r="T30" s="1" t="s">
        <v>8768</v>
      </c>
      <c r="U30" s="1" t="s">
        <v>186</v>
      </c>
      <c r="V30" s="1" t="s">
        <v>4334</v>
      </c>
      <c r="W30" s="1" t="s">
        <v>97</v>
      </c>
      <c r="X30" s="1" t="s">
        <v>8769</v>
      </c>
      <c r="Y30" s="1" t="s">
        <v>187</v>
      </c>
      <c r="Z30" s="1" t="s">
        <v>5180</v>
      </c>
      <c r="AC30" s="1">
        <v>18</v>
      </c>
      <c r="AD30" s="1" t="s">
        <v>188</v>
      </c>
      <c r="AE30" s="1" t="s">
        <v>5193</v>
      </c>
      <c r="AJ30" s="1" t="s">
        <v>17</v>
      </c>
      <c r="AK30" s="1" t="s">
        <v>5254</v>
      </c>
      <c r="AL30" s="1" t="s">
        <v>88</v>
      </c>
      <c r="AM30" s="1" t="s">
        <v>7489</v>
      </c>
      <c r="AT30" s="1" t="s">
        <v>105</v>
      </c>
      <c r="AU30" s="1" t="s">
        <v>4280</v>
      </c>
      <c r="AV30" s="1" t="s">
        <v>189</v>
      </c>
      <c r="AW30" s="1" t="s">
        <v>5130</v>
      </c>
      <c r="BG30" s="1" t="s">
        <v>105</v>
      </c>
      <c r="BH30" s="1" t="s">
        <v>4280</v>
      </c>
      <c r="BI30" s="1" t="s">
        <v>86</v>
      </c>
      <c r="BJ30" s="1" t="s">
        <v>5861</v>
      </c>
      <c r="BK30" s="1" t="s">
        <v>105</v>
      </c>
      <c r="BL30" s="1" t="s">
        <v>4280</v>
      </c>
      <c r="BM30" s="1" t="s">
        <v>190</v>
      </c>
      <c r="BN30" s="1" t="s">
        <v>5776</v>
      </c>
      <c r="BO30" s="1" t="s">
        <v>105</v>
      </c>
      <c r="BP30" s="1" t="s">
        <v>4280</v>
      </c>
      <c r="BQ30" s="1" t="s">
        <v>191</v>
      </c>
      <c r="BR30" s="1" t="s">
        <v>7273</v>
      </c>
      <c r="BS30" s="1" t="s">
        <v>58</v>
      </c>
      <c r="BT30" s="1" t="s">
        <v>5258</v>
      </c>
    </row>
    <row r="31" spans="1:31" ht="13.5" customHeight="1">
      <c r="A31" s="5" t="str">
        <f t="shared" si="1"/>
        <v>1861_화현내_0130</v>
      </c>
      <c r="B31" s="1">
        <v>1861</v>
      </c>
      <c r="C31" s="1" t="s">
        <v>9339</v>
      </c>
      <c r="D31" s="1" t="s">
        <v>9340</v>
      </c>
      <c r="E31" s="1">
        <v>30</v>
      </c>
      <c r="F31" s="1">
        <v>1</v>
      </c>
      <c r="G31" s="1" t="s">
        <v>7380</v>
      </c>
      <c r="H31" s="1" t="s">
        <v>7381</v>
      </c>
      <c r="I31" s="1">
        <v>2</v>
      </c>
      <c r="L31" s="1">
        <v>4</v>
      </c>
      <c r="M31" s="1" t="s">
        <v>138</v>
      </c>
      <c r="N31" s="1" t="s">
        <v>7384</v>
      </c>
      <c r="S31" s="1" t="s">
        <v>96</v>
      </c>
      <c r="T31" s="1" t="s">
        <v>4261</v>
      </c>
      <c r="W31" s="1" t="s">
        <v>72</v>
      </c>
      <c r="X31" s="1" t="s">
        <v>4341</v>
      </c>
      <c r="Y31" s="1" t="s">
        <v>10</v>
      </c>
      <c r="Z31" s="1" t="s">
        <v>4364</v>
      </c>
      <c r="AC31" s="1">
        <v>61</v>
      </c>
      <c r="AD31" s="1" t="s">
        <v>192</v>
      </c>
      <c r="AE31" s="1" t="s">
        <v>5234</v>
      </c>
    </row>
    <row r="32" spans="1:72" ht="13.5" customHeight="1">
      <c r="A32" s="5" t="str">
        <f t="shared" si="1"/>
        <v>1861_화현내_0130</v>
      </c>
      <c r="B32" s="1">
        <v>1861</v>
      </c>
      <c r="C32" s="1" t="s">
        <v>9339</v>
      </c>
      <c r="D32" s="1" t="s">
        <v>9340</v>
      </c>
      <c r="E32" s="1">
        <v>31</v>
      </c>
      <c r="F32" s="1">
        <v>1</v>
      </c>
      <c r="G32" s="1" t="s">
        <v>7380</v>
      </c>
      <c r="H32" s="1" t="s">
        <v>7381</v>
      </c>
      <c r="I32" s="1">
        <v>2</v>
      </c>
      <c r="L32" s="1">
        <v>5</v>
      </c>
      <c r="M32" s="1" t="s">
        <v>7891</v>
      </c>
      <c r="N32" s="1" t="s">
        <v>7892</v>
      </c>
      <c r="T32" s="1" t="s">
        <v>8770</v>
      </c>
      <c r="U32" s="1" t="s">
        <v>193</v>
      </c>
      <c r="V32" s="1" t="s">
        <v>4286</v>
      </c>
      <c r="W32" s="1" t="s">
        <v>97</v>
      </c>
      <c r="X32" s="1" t="s">
        <v>8771</v>
      </c>
      <c r="Y32" s="1" t="s">
        <v>194</v>
      </c>
      <c r="Z32" s="1" t="s">
        <v>5179</v>
      </c>
      <c r="AC32" s="1">
        <v>43</v>
      </c>
      <c r="AD32" s="1" t="s">
        <v>136</v>
      </c>
      <c r="AE32" s="1" t="s">
        <v>5237</v>
      </c>
      <c r="AJ32" s="1" t="s">
        <v>17</v>
      </c>
      <c r="AK32" s="1" t="s">
        <v>5254</v>
      </c>
      <c r="AL32" s="1" t="s">
        <v>88</v>
      </c>
      <c r="AM32" s="1" t="s">
        <v>7489</v>
      </c>
      <c r="AT32" s="1" t="s">
        <v>105</v>
      </c>
      <c r="AU32" s="1" t="s">
        <v>4280</v>
      </c>
      <c r="AV32" s="1" t="s">
        <v>195</v>
      </c>
      <c r="AW32" s="1" t="s">
        <v>5943</v>
      </c>
      <c r="BG32" s="1" t="s">
        <v>105</v>
      </c>
      <c r="BH32" s="1" t="s">
        <v>4280</v>
      </c>
      <c r="BI32" s="1" t="s">
        <v>196</v>
      </c>
      <c r="BJ32" s="1" t="s">
        <v>5935</v>
      </c>
      <c r="BK32" s="1" t="s">
        <v>105</v>
      </c>
      <c r="BL32" s="1" t="s">
        <v>4280</v>
      </c>
      <c r="BM32" s="1" t="s">
        <v>197</v>
      </c>
      <c r="BN32" s="1" t="s">
        <v>4577</v>
      </c>
      <c r="BO32" s="1" t="s">
        <v>105</v>
      </c>
      <c r="BP32" s="1" t="s">
        <v>4280</v>
      </c>
      <c r="BQ32" s="1" t="s">
        <v>198</v>
      </c>
      <c r="BR32" s="1" t="s">
        <v>7322</v>
      </c>
      <c r="BS32" s="1" t="s">
        <v>41</v>
      </c>
      <c r="BT32" s="1" t="s">
        <v>5259</v>
      </c>
    </row>
    <row r="33" spans="1:72" ht="13.5" customHeight="1">
      <c r="A33" s="5" t="str">
        <f t="shared" si="1"/>
        <v>1861_화현내_0130</v>
      </c>
      <c r="B33" s="1">
        <v>1861</v>
      </c>
      <c r="C33" s="1" t="s">
        <v>9339</v>
      </c>
      <c r="D33" s="1" t="s">
        <v>9340</v>
      </c>
      <c r="E33" s="1">
        <v>32</v>
      </c>
      <c r="F33" s="1">
        <v>1</v>
      </c>
      <c r="G33" s="1" t="s">
        <v>7380</v>
      </c>
      <c r="H33" s="1" t="s">
        <v>7381</v>
      </c>
      <c r="I33" s="1">
        <v>2</v>
      </c>
      <c r="L33" s="1">
        <v>5</v>
      </c>
      <c r="M33" s="1" t="s">
        <v>7891</v>
      </c>
      <c r="N33" s="1" t="s">
        <v>7892</v>
      </c>
      <c r="S33" s="1" t="s">
        <v>49</v>
      </c>
      <c r="T33" s="1" t="s">
        <v>967</v>
      </c>
      <c r="W33" s="1" t="s">
        <v>38</v>
      </c>
      <c r="X33" s="1" t="s">
        <v>4338</v>
      </c>
      <c r="Y33" s="1" t="s">
        <v>10</v>
      </c>
      <c r="Z33" s="1" t="s">
        <v>4364</v>
      </c>
      <c r="AC33" s="1">
        <v>42</v>
      </c>
      <c r="AD33" s="1" t="s">
        <v>155</v>
      </c>
      <c r="AE33" s="1" t="s">
        <v>5196</v>
      </c>
      <c r="AJ33" s="1" t="s">
        <v>17</v>
      </c>
      <c r="AK33" s="1" t="s">
        <v>5254</v>
      </c>
      <c r="AL33" s="1" t="s">
        <v>41</v>
      </c>
      <c r="AM33" s="1" t="s">
        <v>5259</v>
      </c>
      <c r="AT33" s="1" t="s">
        <v>105</v>
      </c>
      <c r="AU33" s="1" t="s">
        <v>4280</v>
      </c>
      <c r="AV33" s="1" t="s">
        <v>199</v>
      </c>
      <c r="AW33" s="1" t="s">
        <v>5942</v>
      </c>
      <c r="BG33" s="1" t="s">
        <v>105</v>
      </c>
      <c r="BH33" s="1" t="s">
        <v>4280</v>
      </c>
      <c r="BI33" s="1" t="s">
        <v>200</v>
      </c>
      <c r="BJ33" s="1" t="s">
        <v>6436</v>
      </c>
      <c r="BK33" s="1" t="s">
        <v>105</v>
      </c>
      <c r="BL33" s="1" t="s">
        <v>4280</v>
      </c>
      <c r="BM33" s="1" t="s">
        <v>201</v>
      </c>
      <c r="BN33" s="1" t="s">
        <v>6846</v>
      </c>
      <c r="BO33" s="1" t="s">
        <v>105</v>
      </c>
      <c r="BP33" s="1" t="s">
        <v>4280</v>
      </c>
      <c r="BQ33" s="1" t="s">
        <v>202</v>
      </c>
      <c r="BR33" s="1" t="s">
        <v>7321</v>
      </c>
      <c r="BS33" s="1" t="s">
        <v>203</v>
      </c>
      <c r="BT33" s="1" t="s">
        <v>7332</v>
      </c>
    </row>
    <row r="34" spans="1:31" ht="13.5" customHeight="1">
      <c r="A34" s="5" t="str">
        <f t="shared" si="1"/>
        <v>1861_화현내_0130</v>
      </c>
      <c r="B34" s="1">
        <v>1861</v>
      </c>
      <c r="C34" s="1" t="s">
        <v>9339</v>
      </c>
      <c r="D34" s="1" t="s">
        <v>9340</v>
      </c>
      <c r="E34" s="1">
        <v>33</v>
      </c>
      <c r="F34" s="1">
        <v>1</v>
      </c>
      <c r="G34" s="1" t="s">
        <v>7380</v>
      </c>
      <c r="H34" s="1" t="s">
        <v>7381</v>
      </c>
      <c r="I34" s="1">
        <v>2</v>
      </c>
      <c r="L34" s="1">
        <v>5</v>
      </c>
      <c r="M34" s="1" t="s">
        <v>7891</v>
      </c>
      <c r="N34" s="1" t="s">
        <v>7892</v>
      </c>
      <c r="T34" s="1" t="s">
        <v>8772</v>
      </c>
      <c r="U34" s="1" t="s">
        <v>59</v>
      </c>
      <c r="V34" s="1" t="s">
        <v>4282</v>
      </c>
      <c r="Y34" s="1" t="s">
        <v>204</v>
      </c>
      <c r="Z34" s="1" t="s">
        <v>8773</v>
      </c>
      <c r="AD34" s="1" t="s">
        <v>205</v>
      </c>
      <c r="AE34" s="1" t="s">
        <v>5214</v>
      </c>
    </row>
    <row r="35" spans="1:72" ht="13.5" customHeight="1">
      <c r="A35" s="5" t="str">
        <f t="shared" si="1"/>
        <v>1861_화현내_0130</v>
      </c>
      <c r="B35" s="1">
        <v>1861</v>
      </c>
      <c r="C35" s="1" t="s">
        <v>9339</v>
      </c>
      <c r="D35" s="1" t="s">
        <v>9340</v>
      </c>
      <c r="E35" s="1">
        <v>34</v>
      </c>
      <c r="F35" s="1">
        <v>1</v>
      </c>
      <c r="G35" s="1" t="s">
        <v>7380</v>
      </c>
      <c r="H35" s="1" t="s">
        <v>7381</v>
      </c>
      <c r="I35" s="1">
        <v>3</v>
      </c>
      <c r="J35" s="1" t="s">
        <v>206</v>
      </c>
      <c r="K35" s="1" t="s">
        <v>4253</v>
      </c>
      <c r="L35" s="1">
        <v>1</v>
      </c>
      <c r="M35" s="1" t="s">
        <v>7893</v>
      </c>
      <c r="N35" s="1" t="s">
        <v>7207</v>
      </c>
      <c r="T35" s="1" t="s">
        <v>8774</v>
      </c>
      <c r="U35" s="1" t="s">
        <v>37</v>
      </c>
      <c r="V35" s="1" t="s">
        <v>4283</v>
      </c>
      <c r="W35" s="1" t="s">
        <v>72</v>
      </c>
      <c r="X35" s="1" t="s">
        <v>4341</v>
      </c>
      <c r="Y35" s="1" t="s">
        <v>207</v>
      </c>
      <c r="Z35" s="1" t="s">
        <v>5178</v>
      </c>
      <c r="AC35" s="1">
        <v>64</v>
      </c>
      <c r="AD35" s="1" t="s">
        <v>208</v>
      </c>
      <c r="AE35" s="1" t="s">
        <v>5210</v>
      </c>
      <c r="AJ35" s="1" t="s">
        <v>17</v>
      </c>
      <c r="AK35" s="1" t="s">
        <v>5254</v>
      </c>
      <c r="AL35" s="1" t="s">
        <v>209</v>
      </c>
      <c r="AM35" s="1" t="s">
        <v>5265</v>
      </c>
      <c r="AT35" s="1" t="s">
        <v>42</v>
      </c>
      <c r="AU35" s="1" t="s">
        <v>5332</v>
      </c>
      <c r="AV35" s="1" t="s">
        <v>210</v>
      </c>
      <c r="AW35" s="1" t="s">
        <v>5941</v>
      </c>
      <c r="BG35" s="1" t="s">
        <v>42</v>
      </c>
      <c r="BH35" s="1" t="s">
        <v>5332</v>
      </c>
      <c r="BI35" s="1" t="s">
        <v>211</v>
      </c>
      <c r="BJ35" s="1" t="s">
        <v>6435</v>
      </c>
      <c r="BK35" s="1" t="s">
        <v>42</v>
      </c>
      <c r="BL35" s="1" t="s">
        <v>5332</v>
      </c>
      <c r="BM35" s="1" t="s">
        <v>7348</v>
      </c>
      <c r="BN35" s="1" t="s">
        <v>6845</v>
      </c>
      <c r="BO35" s="1" t="s">
        <v>42</v>
      </c>
      <c r="BP35" s="1" t="s">
        <v>5332</v>
      </c>
      <c r="BQ35" s="1" t="s">
        <v>7349</v>
      </c>
      <c r="BR35" s="1" t="s">
        <v>7320</v>
      </c>
      <c r="BS35" s="1" t="s">
        <v>212</v>
      </c>
      <c r="BT35" s="1" t="s">
        <v>4706</v>
      </c>
    </row>
    <row r="36" spans="1:72" ht="13.5" customHeight="1">
      <c r="A36" s="5" t="str">
        <f aca="true" t="shared" si="2" ref="A36:A56">HYPERLINK("http://kyu.snu.ac.kr/sdhj/index.jsp?type=hj/GK14782_00IH_0001_0131.jpg","1861_화현내_0131")</f>
        <v>1861_화현내_0131</v>
      </c>
      <c r="B36" s="1">
        <v>1861</v>
      </c>
      <c r="C36" s="1" t="s">
        <v>9339</v>
      </c>
      <c r="D36" s="1" t="s">
        <v>9340</v>
      </c>
      <c r="E36" s="1">
        <v>35</v>
      </c>
      <c r="F36" s="1">
        <v>1</v>
      </c>
      <c r="G36" s="1" t="s">
        <v>7380</v>
      </c>
      <c r="H36" s="1" t="s">
        <v>7381</v>
      </c>
      <c r="I36" s="1">
        <v>3</v>
      </c>
      <c r="L36" s="1">
        <v>1</v>
      </c>
      <c r="M36" s="1" t="s">
        <v>7893</v>
      </c>
      <c r="N36" s="1" t="s">
        <v>7207</v>
      </c>
      <c r="S36" s="1" t="s">
        <v>49</v>
      </c>
      <c r="T36" s="1" t="s">
        <v>967</v>
      </c>
      <c r="W36" s="1" t="s">
        <v>135</v>
      </c>
      <c r="X36" s="1" t="s">
        <v>8775</v>
      </c>
      <c r="Y36" s="1" t="s">
        <v>51</v>
      </c>
      <c r="Z36" s="1" t="s">
        <v>4387</v>
      </c>
      <c r="AC36" s="1">
        <v>69</v>
      </c>
      <c r="AD36" s="1" t="s">
        <v>213</v>
      </c>
      <c r="AE36" s="1" t="s">
        <v>5203</v>
      </c>
      <c r="AJ36" s="1" t="s">
        <v>17</v>
      </c>
      <c r="AK36" s="1" t="s">
        <v>5254</v>
      </c>
      <c r="AL36" s="1" t="s">
        <v>95</v>
      </c>
      <c r="AM36" s="1" t="s">
        <v>5256</v>
      </c>
      <c r="AT36" s="1" t="s">
        <v>42</v>
      </c>
      <c r="AU36" s="1" t="s">
        <v>5332</v>
      </c>
      <c r="AV36" s="1" t="s">
        <v>214</v>
      </c>
      <c r="AW36" s="1" t="s">
        <v>5649</v>
      </c>
      <c r="BG36" s="1" t="s">
        <v>42</v>
      </c>
      <c r="BH36" s="1" t="s">
        <v>5332</v>
      </c>
      <c r="BI36" s="1" t="s">
        <v>215</v>
      </c>
      <c r="BJ36" s="1" t="s">
        <v>6320</v>
      </c>
      <c r="BK36" s="1" t="s">
        <v>42</v>
      </c>
      <c r="BL36" s="1" t="s">
        <v>5332</v>
      </c>
      <c r="BM36" s="1" t="s">
        <v>216</v>
      </c>
      <c r="BN36" s="1" t="s">
        <v>6357</v>
      </c>
      <c r="BO36" s="1" t="s">
        <v>42</v>
      </c>
      <c r="BP36" s="1" t="s">
        <v>5332</v>
      </c>
      <c r="BQ36" s="1" t="s">
        <v>217</v>
      </c>
      <c r="BR36" s="1" t="s">
        <v>7319</v>
      </c>
      <c r="BS36" s="1" t="s">
        <v>130</v>
      </c>
      <c r="BT36" s="1" t="s">
        <v>5257</v>
      </c>
    </row>
    <row r="37" spans="1:31" ht="13.5" customHeight="1">
      <c r="A37" s="5" t="str">
        <f t="shared" si="2"/>
        <v>1861_화현내_0131</v>
      </c>
      <c r="B37" s="1">
        <v>1861</v>
      </c>
      <c r="C37" s="1" t="s">
        <v>9339</v>
      </c>
      <c r="D37" s="1" t="s">
        <v>9340</v>
      </c>
      <c r="E37" s="1">
        <v>36</v>
      </c>
      <c r="F37" s="1">
        <v>1</v>
      </c>
      <c r="G37" s="1" t="s">
        <v>7380</v>
      </c>
      <c r="H37" s="1" t="s">
        <v>7381</v>
      </c>
      <c r="I37" s="1">
        <v>3</v>
      </c>
      <c r="L37" s="1">
        <v>1</v>
      </c>
      <c r="M37" s="1" t="s">
        <v>7893</v>
      </c>
      <c r="N37" s="1" t="s">
        <v>7207</v>
      </c>
      <c r="S37" s="1" t="s">
        <v>181</v>
      </c>
      <c r="T37" s="1" t="s">
        <v>4259</v>
      </c>
      <c r="Y37" s="1" t="s">
        <v>218</v>
      </c>
      <c r="Z37" s="1" t="s">
        <v>4539</v>
      </c>
      <c r="AC37" s="1">
        <v>42</v>
      </c>
      <c r="AD37" s="1" t="s">
        <v>155</v>
      </c>
      <c r="AE37" s="1" t="s">
        <v>5196</v>
      </c>
    </row>
    <row r="38" spans="1:29" ht="13.5" customHeight="1">
      <c r="A38" s="5" t="str">
        <f t="shared" si="2"/>
        <v>1861_화현내_0131</v>
      </c>
      <c r="B38" s="1">
        <v>1861</v>
      </c>
      <c r="C38" s="1" t="s">
        <v>9339</v>
      </c>
      <c r="D38" s="1" t="s">
        <v>9340</v>
      </c>
      <c r="E38" s="1">
        <v>37</v>
      </c>
      <c r="F38" s="1">
        <v>1</v>
      </c>
      <c r="G38" s="1" t="s">
        <v>7380</v>
      </c>
      <c r="H38" s="1" t="s">
        <v>7381</v>
      </c>
      <c r="I38" s="1">
        <v>3</v>
      </c>
      <c r="L38" s="1">
        <v>1</v>
      </c>
      <c r="M38" s="1" t="s">
        <v>7893</v>
      </c>
      <c r="N38" s="1" t="s">
        <v>7207</v>
      </c>
      <c r="S38" s="1" t="s">
        <v>184</v>
      </c>
      <c r="T38" s="1" t="s">
        <v>4260</v>
      </c>
      <c r="W38" s="1" t="s">
        <v>219</v>
      </c>
      <c r="X38" s="1" t="s">
        <v>4346</v>
      </c>
      <c r="Y38" s="1" t="s">
        <v>51</v>
      </c>
      <c r="Z38" s="1" t="s">
        <v>4387</v>
      </c>
      <c r="AC38" s="1">
        <v>38</v>
      </c>
    </row>
    <row r="39" spans="1:31" ht="13.5" customHeight="1">
      <c r="A39" s="5" t="str">
        <f t="shared" si="2"/>
        <v>1861_화현내_0131</v>
      </c>
      <c r="B39" s="1">
        <v>1861</v>
      </c>
      <c r="C39" s="1" t="s">
        <v>9339</v>
      </c>
      <c r="D39" s="1" t="s">
        <v>9340</v>
      </c>
      <c r="E39" s="1">
        <v>38</v>
      </c>
      <c r="F39" s="1">
        <v>1</v>
      </c>
      <c r="G39" s="1" t="s">
        <v>7380</v>
      </c>
      <c r="H39" s="1" t="s">
        <v>7381</v>
      </c>
      <c r="I39" s="1">
        <v>3</v>
      </c>
      <c r="L39" s="1">
        <v>1</v>
      </c>
      <c r="M39" s="1" t="s">
        <v>7893</v>
      </c>
      <c r="N39" s="1" t="s">
        <v>7207</v>
      </c>
      <c r="T39" s="1" t="s">
        <v>8776</v>
      </c>
      <c r="U39" s="1" t="s">
        <v>59</v>
      </c>
      <c r="V39" s="1" t="s">
        <v>4282</v>
      </c>
      <c r="Y39" s="1" t="s">
        <v>220</v>
      </c>
      <c r="Z39" s="1" t="s">
        <v>5177</v>
      </c>
      <c r="AC39" s="1">
        <v>54</v>
      </c>
      <c r="AD39" s="1" t="s">
        <v>221</v>
      </c>
      <c r="AE39" s="1" t="s">
        <v>5245</v>
      </c>
    </row>
    <row r="40" spans="1:72" ht="13.5" customHeight="1">
      <c r="A40" s="5" t="str">
        <f t="shared" si="2"/>
        <v>1861_화현내_0131</v>
      </c>
      <c r="B40" s="1">
        <v>1861</v>
      </c>
      <c r="C40" s="1" t="s">
        <v>9339</v>
      </c>
      <c r="D40" s="1" t="s">
        <v>9340</v>
      </c>
      <c r="E40" s="1">
        <v>39</v>
      </c>
      <c r="F40" s="1">
        <v>1</v>
      </c>
      <c r="G40" s="1" t="s">
        <v>7380</v>
      </c>
      <c r="H40" s="1" t="s">
        <v>7381</v>
      </c>
      <c r="I40" s="1">
        <v>3</v>
      </c>
      <c r="L40" s="1">
        <v>2</v>
      </c>
      <c r="M40" s="1" t="s">
        <v>206</v>
      </c>
      <c r="N40" s="1" t="s">
        <v>4253</v>
      </c>
      <c r="T40" s="1" t="s">
        <v>8757</v>
      </c>
      <c r="U40" s="1" t="s">
        <v>222</v>
      </c>
      <c r="V40" s="1" t="s">
        <v>4292</v>
      </c>
      <c r="W40" s="1" t="s">
        <v>160</v>
      </c>
      <c r="X40" s="1" t="s">
        <v>4340</v>
      </c>
      <c r="Y40" s="1" t="s">
        <v>223</v>
      </c>
      <c r="Z40" s="1" t="s">
        <v>5176</v>
      </c>
      <c r="AC40" s="1">
        <v>27</v>
      </c>
      <c r="AD40" s="1" t="s">
        <v>224</v>
      </c>
      <c r="AE40" s="1" t="s">
        <v>5244</v>
      </c>
      <c r="AJ40" s="1" t="s">
        <v>17</v>
      </c>
      <c r="AK40" s="1" t="s">
        <v>5254</v>
      </c>
      <c r="AL40" s="1" t="s">
        <v>95</v>
      </c>
      <c r="AM40" s="1" t="s">
        <v>5256</v>
      </c>
      <c r="AT40" s="1" t="s">
        <v>105</v>
      </c>
      <c r="AU40" s="1" t="s">
        <v>4280</v>
      </c>
      <c r="AV40" s="1" t="s">
        <v>225</v>
      </c>
      <c r="AW40" s="1" t="s">
        <v>5017</v>
      </c>
      <c r="BG40" s="1" t="s">
        <v>105</v>
      </c>
      <c r="BH40" s="1" t="s">
        <v>4280</v>
      </c>
      <c r="BI40" s="1" t="s">
        <v>226</v>
      </c>
      <c r="BJ40" s="1" t="s">
        <v>6434</v>
      </c>
      <c r="BK40" s="1" t="s">
        <v>105</v>
      </c>
      <c r="BL40" s="1" t="s">
        <v>4280</v>
      </c>
      <c r="BM40" s="1" t="s">
        <v>227</v>
      </c>
      <c r="BN40" s="1" t="s">
        <v>6844</v>
      </c>
      <c r="BO40" s="1" t="s">
        <v>105</v>
      </c>
      <c r="BP40" s="1" t="s">
        <v>4280</v>
      </c>
      <c r="BQ40" s="1" t="s">
        <v>228</v>
      </c>
      <c r="BR40" s="1" t="s">
        <v>7318</v>
      </c>
      <c r="BS40" s="1" t="s">
        <v>229</v>
      </c>
      <c r="BT40" s="1" t="s">
        <v>5311</v>
      </c>
    </row>
    <row r="41" spans="1:72" ht="13.5" customHeight="1">
      <c r="A41" s="5" t="str">
        <f t="shared" si="2"/>
        <v>1861_화현내_0131</v>
      </c>
      <c r="B41" s="1">
        <v>1861</v>
      </c>
      <c r="C41" s="1" t="s">
        <v>9339</v>
      </c>
      <c r="D41" s="1" t="s">
        <v>9340</v>
      </c>
      <c r="E41" s="1">
        <v>40</v>
      </c>
      <c r="F41" s="1">
        <v>1</v>
      </c>
      <c r="G41" s="1" t="s">
        <v>7380</v>
      </c>
      <c r="H41" s="1" t="s">
        <v>7381</v>
      </c>
      <c r="I41" s="1">
        <v>3</v>
      </c>
      <c r="L41" s="1">
        <v>3</v>
      </c>
      <c r="M41" s="1" t="s">
        <v>7894</v>
      </c>
      <c r="N41" s="1" t="s">
        <v>7895</v>
      </c>
      <c r="T41" s="1" t="s">
        <v>8777</v>
      </c>
      <c r="U41" s="1" t="s">
        <v>230</v>
      </c>
      <c r="V41" s="1" t="s">
        <v>4290</v>
      </c>
      <c r="W41" s="1" t="s">
        <v>231</v>
      </c>
      <c r="X41" s="1" t="s">
        <v>4361</v>
      </c>
      <c r="Y41" s="1" t="s">
        <v>232</v>
      </c>
      <c r="Z41" s="1" t="s">
        <v>5175</v>
      </c>
      <c r="AC41" s="1">
        <v>40</v>
      </c>
      <c r="AD41" s="1" t="s">
        <v>40</v>
      </c>
      <c r="AE41" s="1" t="s">
        <v>5219</v>
      </c>
      <c r="AJ41" s="1" t="s">
        <v>17</v>
      </c>
      <c r="AK41" s="1" t="s">
        <v>5254</v>
      </c>
      <c r="AL41" s="1" t="s">
        <v>233</v>
      </c>
      <c r="AM41" s="1" t="s">
        <v>5281</v>
      </c>
      <c r="AT41" s="1" t="s">
        <v>105</v>
      </c>
      <c r="AU41" s="1" t="s">
        <v>4280</v>
      </c>
      <c r="AV41" s="1" t="s">
        <v>234</v>
      </c>
      <c r="AW41" s="1" t="s">
        <v>5906</v>
      </c>
      <c r="BG41" s="1" t="s">
        <v>105</v>
      </c>
      <c r="BH41" s="1" t="s">
        <v>4280</v>
      </c>
      <c r="BI41" s="1" t="s">
        <v>235</v>
      </c>
      <c r="BJ41" s="1" t="s">
        <v>6407</v>
      </c>
      <c r="BK41" s="1" t="s">
        <v>105</v>
      </c>
      <c r="BL41" s="1" t="s">
        <v>4280</v>
      </c>
      <c r="BM41" s="1" t="s">
        <v>236</v>
      </c>
      <c r="BN41" s="1" t="s">
        <v>6722</v>
      </c>
      <c r="BO41" s="1" t="s">
        <v>105</v>
      </c>
      <c r="BP41" s="1" t="s">
        <v>4280</v>
      </c>
      <c r="BQ41" s="1" t="s">
        <v>237</v>
      </c>
      <c r="BR41" s="1" t="s">
        <v>7289</v>
      </c>
      <c r="BS41" s="1" t="s">
        <v>238</v>
      </c>
      <c r="BT41" s="1" t="s">
        <v>4856</v>
      </c>
    </row>
    <row r="42" spans="1:72" ht="13.5" customHeight="1">
      <c r="A42" s="5" t="str">
        <f t="shared" si="2"/>
        <v>1861_화현내_0131</v>
      </c>
      <c r="B42" s="1">
        <v>1861</v>
      </c>
      <c r="C42" s="1" t="s">
        <v>9339</v>
      </c>
      <c r="D42" s="1" t="s">
        <v>9340</v>
      </c>
      <c r="E42" s="1">
        <v>41</v>
      </c>
      <c r="F42" s="1">
        <v>1</v>
      </c>
      <c r="G42" s="1" t="s">
        <v>7380</v>
      </c>
      <c r="H42" s="1" t="s">
        <v>7381</v>
      </c>
      <c r="I42" s="1">
        <v>3</v>
      </c>
      <c r="L42" s="1">
        <v>3</v>
      </c>
      <c r="M42" s="1" t="s">
        <v>7894</v>
      </c>
      <c r="N42" s="1" t="s">
        <v>7895</v>
      </c>
      <c r="S42" s="1" t="s">
        <v>49</v>
      </c>
      <c r="T42" s="1" t="s">
        <v>967</v>
      </c>
      <c r="W42" s="1" t="s">
        <v>135</v>
      </c>
      <c r="X42" s="1" t="s">
        <v>8778</v>
      </c>
      <c r="Y42" s="1" t="s">
        <v>10</v>
      </c>
      <c r="Z42" s="1" t="s">
        <v>4364</v>
      </c>
      <c r="AC42" s="1">
        <v>40</v>
      </c>
      <c r="AD42" s="1" t="s">
        <v>40</v>
      </c>
      <c r="AE42" s="1" t="s">
        <v>5219</v>
      </c>
      <c r="AJ42" s="1" t="s">
        <v>17</v>
      </c>
      <c r="AK42" s="1" t="s">
        <v>5254</v>
      </c>
      <c r="AL42" s="1" t="s">
        <v>95</v>
      </c>
      <c r="AM42" s="1" t="s">
        <v>5256</v>
      </c>
      <c r="AT42" s="1" t="s">
        <v>105</v>
      </c>
      <c r="AU42" s="1" t="s">
        <v>4280</v>
      </c>
      <c r="AV42" s="1" t="s">
        <v>239</v>
      </c>
      <c r="AW42" s="1" t="s">
        <v>4436</v>
      </c>
      <c r="BG42" s="1" t="s">
        <v>105</v>
      </c>
      <c r="BH42" s="1" t="s">
        <v>4280</v>
      </c>
      <c r="BI42" s="1" t="s">
        <v>240</v>
      </c>
      <c r="BJ42" s="1" t="s">
        <v>5717</v>
      </c>
      <c r="BK42" s="1" t="s">
        <v>105</v>
      </c>
      <c r="BL42" s="1" t="s">
        <v>4280</v>
      </c>
      <c r="BM42" s="1" t="s">
        <v>241</v>
      </c>
      <c r="BN42" s="1" t="s">
        <v>5807</v>
      </c>
      <c r="BO42" s="1" t="s">
        <v>105</v>
      </c>
      <c r="BP42" s="1" t="s">
        <v>4280</v>
      </c>
      <c r="BQ42" s="1" t="s">
        <v>242</v>
      </c>
      <c r="BR42" s="1" t="s">
        <v>7621</v>
      </c>
      <c r="BS42" s="1" t="s">
        <v>88</v>
      </c>
      <c r="BT42" s="1" t="s">
        <v>7489</v>
      </c>
    </row>
    <row r="43" spans="1:31" ht="13.5" customHeight="1">
      <c r="A43" s="5" t="str">
        <f t="shared" si="2"/>
        <v>1861_화현내_0131</v>
      </c>
      <c r="B43" s="1">
        <v>1861</v>
      </c>
      <c r="C43" s="1" t="s">
        <v>9339</v>
      </c>
      <c r="D43" s="1" t="s">
        <v>9340</v>
      </c>
      <c r="E43" s="1">
        <v>42</v>
      </c>
      <c r="F43" s="1">
        <v>1</v>
      </c>
      <c r="G43" s="1" t="s">
        <v>7380</v>
      </c>
      <c r="H43" s="1" t="s">
        <v>7381</v>
      </c>
      <c r="I43" s="1">
        <v>3</v>
      </c>
      <c r="L43" s="1">
        <v>3</v>
      </c>
      <c r="M43" s="1" t="s">
        <v>7894</v>
      </c>
      <c r="N43" s="1" t="s">
        <v>7895</v>
      </c>
      <c r="S43" s="1" t="s">
        <v>96</v>
      </c>
      <c r="T43" s="1" t="s">
        <v>4261</v>
      </c>
      <c r="W43" s="1" t="s">
        <v>243</v>
      </c>
      <c r="X43" s="1" t="s">
        <v>4339</v>
      </c>
      <c r="Y43" s="1" t="s">
        <v>10</v>
      </c>
      <c r="Z43" s="1" t="s">
        <v>4364</v>
      </c>
      <c r="AC43" s="1">
        <v>80</v>
      </c>
      <c r="AD43" s="1" t="s">
        <v>244</v>
      </c>
      <c r="AE43" s="1" t="s">
        <v>5194</v>
      </c>
    </row>
    <row r="44" spans="1:72" ht="13.5" customHeight="1">
      <c r="A44" s="5" t="str">
        <f t="shared" si="2"/>
        <v>1861_화현내_0131</v>
      </c>
      <c r="B44" s="1">
        <v>1861</v>
      </c>
      <c r="C44" s="1" t="s">
        <v>9339</v>
      </c>
      <c r="D44" s="1" t="s">
        <v>9340</v>
      </c>
      <c r="E44" s="1">
        <v>43</v>
      </c>
      <c r="F44" s="1">
        <v>1</v>
      </c>
      <c r="G44" s="1" t="s">
        <v>7380</v>
      </c>
      <c r="H44" s="1" t="s">
        <v>7381</v>
      </c>
      <c r="I44" s="1">
        <v>3</v>
      </c>
      <c r="L44" s="1">
        <v>4</v>
      </c>
      <c r="M44" s="1" t="s">
        <v>7896</v>
      </c>
      <c r="N44" s="1" t="s">
        <v>7897</v>
      </c>
      <c r="O44" s="1" t="s">
        <v>6</v>
      </c>
      <c r="P44" s="1" t="s">
        <v>4255</v>
      </c>
      <c r="T44" s="1" t="s">
        <v>8779</v>
      </c>
      <c r="U44" s="1" t="s">
        <v>37</v>
      </c>
      <c r="V44" s="1" t="s">
        <v>4283</v>
      </c>
      <c r="W44" s="1" t="s">
        <v>245</v>
      </c>
      <c r="X44" s="1" t="s">
        <v>4345</v>
      </c>
      <c r="Y44" s="1" t="s">
        <v>246</v>
      </c>
      <c r="Z44" s="1" t="s">
        <v>4968</v>
      </c>
      <c r="AC44" s="1">
        <v>32</v>
      </c>
      <c r="AD44" s="1" t="s">
        <v>247</v>
      </c>
      <c r="AE44" s="1" t="s">
        <v>5242</v>
      </c>
      <c r="AJ44" s="1" t="s">
        <v>17</v>
      </c>
      <c r="AK44" s="1" t="s">
        <v>5254</v>
      </c>
      <c r="AL44" s="1" t="s">
        <v>248</v>
      </c>
      <c r="AM44" s="1" t="s">
        <v>5263</v>
      </c>
      <c r="AT44" s="1" t="s">
        <v>42</v>
      </c>
      <c r="AU44" s="1" t="s">
        <v>5332</v>
      </c>
      <c r="AV44" s="1" t="s">
        <v>249</v>
      </c>
      <c r="AW44" s="1" t="s">
        <v>5940</v>
      </c>
      <c r="BG44" s="1" t="s">
        <v>42</v>
      </c>
      <c r="BH44" s="1" t="s">
        <v>5332</v>
      </c>
      <c r="BI44" s="1" t="s">
        <v>8780</v>
      </c>
      <c r="BJ44" s="1" t="s">
        <v>8781</v>
      </c>
      <c r="BK44" s="1" t="s">
        <v>42</v>
      </c>
      <c r="BL44" s="1" t="s">
        <v>5332</v>
      </c>
      <c r="BM44" s="1" t="s">
        <v>250</v>
      </c>
      <c r="BN44" s="1" t="s">
        <v>6843</v>
      </c>
      <c r="BO44" s="1" t="s">
        <v>42</v>
      </c>
      <c r="BP44" s="1" t="s">
        <v>5332</v>
      </c>
      <c r="BQ44" s="1" t="s">
        <v>251</v>
      </c>
      <c r="BR44" s="1" t="s">
        <v>7837</v>
      </c>
      <c r="BS44" s="1" t="s">
        <v>165</v>
      </c>
      <c r="BT44" s="1" t="s">
        <v>5302</v>
      </c>
    </row>
    <row r="45" spans="1:72" ht="13.5" customHeight="1">
      <c r="A45" s="5" t="str">
        <f t="shared" si="2"/>
        <v>1861_화현내_0131</v>
      </c>
      <c r="B45" s="1">
        <v>1861</v>
      </c>
      <c r="C45" s="1" t="s">
        <v>9339</v>
      </c>
      <c r="D45" s="1" t="s">
        <v>9340</v>
      </c>
      <c r="E45" s="1">
        <v>44</v>
      </c>
      <c r="F45" s="1">
        <v>1</v>
      </c>
      <c r="G45" s="1" t="s">
        <v>7380</v>
      </c>
      <c r="H45" s="1" t="s">
        <v>7381</v>
      </c>
      <c r="I45" s="1">
        <v>3</v>
      </c>
      <c r="L45" s="1">
        <v>4</v>
      </c>
      <c r="M45" s="1" t="s">
        <v>7896</v>
      </c>
      <c r="N45" s="1" t="s">
        <v>7897</v>
      </c>
      <c r="S45" s="1" t="s">
        <v>49</v>
      </c>
      <c r="T45" s="1" t="s">
        <v>967</v>
      </c>
      <c r="W45" s="1" t="s">
        <v>38</v>
      </c>
      <c r="X45" s="1" t="s">
        <v>4338</v>
      </c>
      <c r="Y45" s="1" t="s">
        <v>51</v>
      </c>
      <c r="Z45" s="1" t="s">
        <v>4387</v>
      </c>
      <c r="AC45" s="1">
        <v>30</v>
      </c>
      <c r="AD45" s="1" t="s">
        <v>183</v>
      </c>
      <c r="AE45" s="1" t="s">
        <v>5218</v>
      </c>
      <c r="AJ45" s="1" t="s">
        <v>17</v>
      </c>
      <c r="AK45" s="1" t="s">
        <v>5254</v>
      </c>
      <c r="AL45" s="1" t="s">
        <v>41</v>
      </c>
      <c r="AM45" s="1" t="s">
        <v>5259</v>
      </c>
      <c r="AT45" s="1" t="s">
        <v>42</v>
      </c>
      <c r="AU45" s="1" t="s">
        <v>5332</v>
      </c>
      <c r="AV45" s="1" t="s">
        <v>43</v>
      </c>
      <c r="AW45" s="1" t="s">
        <v>5939</v>
      </c>
      <c r="BG45" s="1" t="s">
        <v>42</v>
      </c>
      <c r="BH45" s="1" t="s">
        <v>5332</v>
      </c>
      <c r="BI45" s="1" t="s">
        <v>44</v>
      </c>
      <c r="BJ45" s="1" t="s">
        <v>6394</v>
      </c>
      <c r="BK45" s="1" t="s">
        <v>42</v>
      </c>
      <c r="BL45" s="1" t="s">
        <v>5332</v>
      </c>
      <c r="BM45" s="1" t="s">
        <v>46</v>
      </c>
      <c r="BN45" s="1" t="s">
        <v>6805</v>
      </c>
      <c r="BO45" s="1" t="s">
        <v>42</v>
      </c>
      <c r="BP45" s="1" t="s">
        <v>5332</v>
      </c>
      <c r="BQ45" s="1" t="s">
        <v>47</v>
      </c>
      <c r="BR45" s="1" t="s">
        <v>7317</v>
      </c>
      <c r="BS45" s="1" t="s">
        <v>48</v>
      </c>
      <c r="BT45" s="1" t="s">
        <v>5276</v>
      </c>
    </row>
    <row r="46" spans="1:31" ht="13.5" customHeight="1">
      <c r="A46" s="5" t="str">
        <f t="shared" si="2"/>
        <v>1861_화현내_0131</v>
      </c>
      <c r="B46" s="1">
        <v>1861</v>
      </c>
      <c r="C46" s="1" t="s">
        <v>9339</v>
      </c>
      <c r="D46" s="1" t="s">
        <v>9340</v>
      </c>
      <c r="E46" s="1">
        <v>45</v>
      </c>
      <c r="F46" s="1">
        <v>1</v>
      </c>
      <c r="G46" s="1" t="s">
        <v>7380</v>
      </c>
      <c r="H46" s="1" t="s">
        <v>7381</v>
      </c>
      <c r="I46" s="1">
        <v>3</v>
      </c>
      <c r="L46" s="1">
        <v>4</v>
      </c>
      <c r="M46" s="1" t="s">
        <v>7896</v>
      </c>
      <c r="N46" s="1" t="s">
        <v>7897</v>
      </c>
      <c r="T46" s="1" t="s">
        <v>8782</v>
      </c>
      <c r="U46" s="1" t="s">
        <v>61</v>
      </c>
      <c r="V46" s="1" t="s">
        <v>4295</v>
      </c>
      <c r="Y46" s="1" t="s">
        <v>252</v>
      </c>
      <c r="Z46" s="1" t="s">
        <v>5174</v>
      </c>
      <c r="AC46" s="1">
        <v>47</v>
      </c>
      <c r="AD46" s="1" t="s">
        <v>133</v>
      </c>
      <c r="AE46" s="1" t="s">
        <v>5247</v>
      </c>
    </row>
    <row r="47" spans="1:72" ht="13.5" customHeight="1">
      <c r="A47" s="5" t="str">
        <f t="shared" si="2"/>
        <v>1861_화현내_0131</v>
      </c>
      <c r="B47" s="1">
        <v>1861</v>
      </c>
      <c r="C47" s="1" t="s">
        <v>9339</v>
      </c>
      <c r="D47" s="1" t="s">
        <v>9340</v>
      </c>
      <c r="E47" s="1">
        <v>46</v>
      </c>
      <c r="F47" s="1">
        <v>1</v>
      </c>
      <c r="G47" s="1" t="s">
        <v>7380</v>
      </c>
      <c r="H47" s="1" t="s">
        <v>7381</v>
      </c>
      <c r="I47" s="1">
        <v>3</v>
      </c>
      <c r="L47" s="1">
        <v>5</v>
      </c>
      <c r="M47" s="1" t="s">
        <v>7898</v>
      </c>
      <c r="N47" s="1" t="s">
        <v>7899</v>
      </c>
      <c r="T47" s="1" t="s">
        <v>8783</v>
      </c>
      <c r="U47" s="1" t="s">
        <v>153</v>
      </c>
      <c r="V47" s="1" t="s">
        <v>4333</v>
      </c>
      <c r="W47" s="1" t="s">
        <v>63</v>
      </c>
      <c r="X47" s="1" t="s">
        <v>4362</v>
      </c>
      <c r="Y47" s="1" t="s">
        <v>253</v>
      </c>
      <c r="Z47" s="1" t="s">
        <v>5173</v>
      </c>
      <c r="AC47" s="1">
        <v>63</v>
      </c>
      <c r="AD47" s="1" t="s">
        <v>254</v>
      </c>
      <c r="AE47" s="1" t="s">
        <v>5200</v>
      </c>
      <c r="AJ47" s="1" t="s">
        <v>17</v>
      </c>
      <c r="AK47" s="1" t="s">
        <v>5254</v>
      </c>
      <c r="AL47" s="1" t="s">
        <v>66</v>
      </c>
      <c r="AM47" s="1" t="s">
        <v>5293</v>
      </c>
      <c r="AT47" s="1" t="s">
        <v>105</v>
      </c>
      <c r="AU47" s="1" t="s">
        <v>4280</v>
      </c>
      <c r="AV47" s="1" t="s">
        <v>255</v>
      </c>
      <c r="AW47" s="1" t="s">
        <v>5451</v>
      </c>
      <c r="BG47" s="1" t="s">
        <v>105</v>
      </c>
      <c r="BH47" s="1" t="s">
        <v>4280</v>
      </c>
      <c r="BI47" s="1" t="s">
        <v>256</v>
      </c>
      <c r="BJ47" s="1" t="s">
        <v>6433</v>
      </c>
      <c r="BK47" s="1" t="s">
        <v>105</v>
      </c>
      <c r="BL47" s="1" t="s">
        <v>4280</v>
      </c>
      <c r="BM47" s="1" t="s">
        <v>257</v>
      </c>
      <c r="BN47" s="1" t="s">
        <v>5561</v>
      </c>
      <c r="BO47" s="1" t="s">
        <v>105</v>
      </c>
      <c r="BP47" s="1" t="s">
        <v>4280</v>
      </c>
      <c r="BQ47" s="1" t="s">
        <v>258</v>
      </c>
      <c r="BR47" s="1" t="s">
        <v>7782</v>
      </c>
      <c r="BS47" s="1" t="s">
        <v>95</v>
      </c>
      <c r="BT47" s="1" t="s">
        <v>5256</v>
      </c>
    </row>
    <row r="48" spans="1:72" ht="13.5" customHeight="1">
      <c r="A48" s="5" t="str">
        <f t="shared" si="2"/>
        <v>1861_화현내_0131</v>
      </c>
      <c r="B48" s="1">
        <v>1861</v>
      </c>
      <c r="C48" s="1" t="s">
        <v>9339</v>
      </c>
      <c r="D48" s="1" t="s">
        <v>9340</v>
      </c>
      <c r="E48" s="1">
        <v>47</v>
      </c>
      <c r="F48" s="1">
        <v>1</v>
      </c>
      <c r="G48" s="1" t="s">
        <v>7380</v>
      </c>
      <c r="H48" s="1" t="s">
        <v>7381</v>
      </c>
      <c r="I48" s="1">
        <v>3</v>
      </c>
      <c r="L48" s="1">
        <v>5</v>
      </c>
      <c r="M48" s="1" t="s">
        <v>7898</v>
      </c>
      <c r="N48" s="1" t="s">
        <v>7899</v>
      </c>
      <c r="S48" s="1" t="s">
        <v>49</v>
      </c>
      <c r="T48" s="1" t="s">
        <v>967</v>
      </c>
      <c r="W48" s="1" t="s">
        <v>259</v>
      </c>
      <c r="X48" s="1" t="s">
        <v>4268</v>
      </c>
      <c r="Y48" s="1" t="s">
        <v>10</v>
      </c>
      <c r="Z48" s="1" t="s">
        <v>4364</v>
      </c>
      <c r="AC48" s="1">
        <v>63</v>
      </c>
      <c r="AD48" s="1" t="s">
        <v>254</v>
      </c>
      <c r="AE48" s="1" t="s">
        <v>5200</v>
      </c>
      <c r="AJ48" s="1" t="s">
        <v>17</v>
      </c>
      <c r="AK48" s="1" t="s">
        <v>5254</v>
      </c>
      <c r="AL48" s="1" t="s">
        <v>41</v>
      </c>
      <c r="AM48" s="1" t="s">
        <v>5259</v>
      </c>
      <c r="AT48" s="1" t="s">
        <v>105</v>
      </c>
      <c r="AU48" s="1" t="s">
        <v>4280</v>
      </c>
      <c r="AV48" s="1" t="s">
        <v>260</v>
      </c>
      <c r="AW48" s="1" t="s">
        <v>5938</v>
      </c>
      <c r="BG48" s="1" t="s">
        <v>105</v>
      </c>
      <c r="BH48" s="1" t="s">
        <v>4280</v>
      </c>
      <c r="BI48" s="1" t="s">
        <v>261</v>
      </c>
      <c r="BJ48" s="1" t="s">
        <v>5891</v>
      </c>
      <c r="BK48" s="1" t="s">
        <v>105</v>
      </c>
      <c r="BL48" s="1" t="s">
        <v>4280</v>
      </c>
      <c r="BM48" s="1" t="s">
        <v>262</v>
      </c>
      <c r="BN48" s="1" t="s">
        <v>6842</v>
      </c>
      <c r="BO48" s="1" t="s">
        <v>105</v>
      </c>
      <c r="BP48" s="1" t="s">
        <v>4280</v>
      </c>
      <c r="BQ48" s="1" t="s">
        <v>263</v>
      </c>
      <c r="BR48" s="1" t="s">
        <v>7316</v>
      </c>
      <c r="BS48" s="1" t="s">
        <v>130</v>
      </c>
      <c r="BT48" s="1" t="s">
        <v>5257</v>
      </c>
    </row>
    <row r="49" spans="1:31" ht="13.5" customHeight="1">
      <c r="A49" s="5" t="str">
        <f t="shared" si="2"/>
        <v>1861_화현내_0131</v>
      </c>
      <c r="B49" s="1">
        <v>1861</v>
      </c>
      <c r="C49" s="1" t="s">
        <v>9339</v>
      </c>
      <c r="D49" s="1" t="s">
        <v>9340</v>
      </c>
      <c r="E49" s="1">
        <v>48</v>
      </c>
      <c r="F49" s="1">
        <v>1</v>
      </c>
      <c r="G49" s="1" t="s">
        <v>7380</v>
      </c>
      <c r="H49" s="1" t="s">
        <v>7381</v>
      </c>
      <c r="I49" s="1">
        <v>3</v>
      </c>
      <c r="L49" s="1">
        <v>5</v>
      </c>
      <c r="M49" s="1" t="s">
        <v>7898</v>
      </c>
      <c r="N49" s="1" t="s">
        <v>7899</v>
      </c>
      <c r="S49" s="1" t="s">
        <v>181</v>
      </c>
      <c r="T49" s="1" t="s">
        <v>4259</v>
      </c>
      <c r="U49" s="1" t="s">
        <v>153</v>
      </c>
      <c r="V49" s="1" t="s">
        <v>4333</v>
      </c>
      <c r="Y49" s="1" t="s">
        <v>264</v>
      </c>
      <c r="Z49" s="1" t="s">
        <v>5172</v>
      </c>
      <c r="AC49" s="1">
        <v>25</v>
      </c>
      <c r="AD49" s="1" t="s">
        <v>81</v>
      </c>
      <c r="AE49" s="1" t="s">
        <v>5240</v>
      </c>
    </row>
    <row r="50" spans="1:29" ht="13.5" customHeight="1">
      <c r="A50" s="5" t="str">
        <f t="shared" si="2"/>
        <v>1861_화현내_0131</v>
      </c>
      <c r="B50" s="1">
        <v>1861</v>
      </c>
      <c r="C50" s="1" t="s">
        <v>9339</v>
      </c>
      <c r="D50" s="1" t="s">
        <v>9340</v>
      </c>
      <c r="E50" s="1">
        <v>49</v>
      </c>
      <c r="F50" s="1">
        <v>1</v>
      </c>
      <c r="G50" s="1" t="s">
        <v>7380</v>
      </c>
      <c r="H50" s="1" t="s">
        <v>7381</v>
      </c>
      <c r="I50" s="1">
        <v>3</v>
      </c>
      <c r="L50" s="1">
        <v>5</v>
      </c>
      <c r="M50" s="1" t="s">
        <v>7898</v>
      </c>
      <c r="N50" s="1" t="s">
        <v>7899</v>
      </c>
      <c r="S50" s="1" t="s">
        <v>184</v>
      </c>
      <c r="T50" s="1" t="s">
        <v>4260</v>
      </c>
      <c r="W50" s="1" t="s">
        <v>97</v>
      </c>
      <c r="X50" s="1" t="s">
        <v>8784</v>
      </c>
      <c r="Y50" s="1" t="s">
        <v>10</v>
      </c>
      <c r="Z50" s="1" t="s">
        <v>4364</v>
      </c>
      <c r="AC50" s="1">
        <v>25</v>
      </c>
    </row>
    <row r="51" spans="1:72" ht="13.5" customHeight="1">
      <c r="A51" s="5" t="str">
        <f t="shared" si="2"/>
        <v>1861_화현내_0131</v>
      </c>
      <c r="B51" s="1">
        <v>1861</v>
      </c>
      <c r="C51" s="1" t="s">
        <v>9339</v>
      </c>
      <c r="D51" s="1" t="s">
        <v>9340</v>
      </c>
      <c r="E51" s="1">
        <v>50</v>
      </c>
      <c r="F51" s="1">
        <v>1</v>
      </c>
      <c r="G51" s="1" t="s">
        <v>7380</v>
      </c>
      <c r="H51" s="1" t="s">
        <v>7381</v>
      </c>
      <c r="I51" s="1">
        <v>4</v>
      </c>
      <c r="J51" s="1" t="s">
        <v>265</v>
      </c>
      <c r="K51" s="1" t="s">
        <v>4252</v>
      </c>
      <c r="L51" s="1">
        <v>1</v>
      </c>
      <c r="M51" s="1" t="s">
        <v>265</v>
      </c>
      <c r="N51" s="1" t="s">
        <v>4252</v>
      </c>
      <c r="T51" s="1" t="s">
        <v>8785</v>
      </c>
      <c r="U51" s="1" t="s">
        <v>266</v>
      </c>
      <c r="V51" s="1" t="s">
        <v>4309</v>
      </c>
      <c r="W51" s="1" t="s">
        <v>267</v>
      </c>
      <c r="X51" s="1" t="s">
        <v>4342</v>
      </c>
      <c r="Y51" s="1" t="s">
        <v>268</v>
      </c>
      <c r="Z51" s="1" t="s">
        <v>5171</v>
      </c>
      <c r="AC51" s="1">
        <v>60</v>
      </c>
      <c r="AD51" s="1" t="s">
        <v>269</v>
      </c>
      <c r="AE51" s="1" t="s">
        <v>5246</v>
      </c>
      <c r="AJ51" s="1" t="s">
        <v>17</v>
      </c>
      <c r="AK51" s="1" t="s">
        <v>5254</v>
      </c>
      <c r="AL51" s="1" t="s">
        <v>104</v>
      </c>
      <c r="AM51" s="1" t="s">
        <v>5261</v>
      </c>
      <c r="AT51" s="1" t="s">
        <v>270</v>
      </c>
      <c r="AU51" s="1" t="s">
        <v>5331</v>
      </c>
      <c r="AV51" s="1" t="s">
        <v>271</v>
      </c>
      <c r="AW51" s="1" t="s">
        <v>5932</v>
      </c>
      <c r="BG51" s="1" t="s">
        <v>270</v>
      </c>
      <c r="BH51" s="1" t="s">
        <v>5331</v>
      </c>
      <c r="BI51" s="1" t="s">
        <v>272</v>
      </c>
      <c r="BJ51" s="1" t="s">
        <v>6432</v>
      </c>
      <c r="BK51" s="1" t="s">
        <v>270</v>
      </c>
      <c r="BL51" s="1" t="s">
        <v>5331</v>
      </c>
      <c r="BM51" s="1" t="s">
        <v>273</v>
      </c>
      <c r="BN51" s="1" t="s">
        <v>6841</v>
      </c>
      <c r="BO51" s="1" t="s">
        <v>270</v>
      </c>
      <c r="BP51" s="1" t="s">
        <v>5331</v>
      </c>
      <c r="BQ51" s="1" t="s">
        <v>274</v>
      </c>
      <c r="BR51" s="1" t="s">
        <v>7315</v>
      </c>
      <c r="BS51" s="1" t="s">
        <v>58</v>
      </c>
      <c r="BT51" s="1" t="s">
        <v>5258</v>
      </c>
    </row>
    <row r="52" spans="1:72" ht="13.5" customHeight="1">
      <c r="A52" s="5" t="str">
        <f t="shared" si="2"/>
        <v>1861_화현내_0131</v>
      </c>
      <c r="B52" s="1">
        <v>1861</v>
      </c>
      <c r="C52" s="1" t="s">
        <v>9339</v>
      </c>
      <c r="D52" s="1" t="s">
        <v>9340</v>
      </c>
      <c r="E52" s="1">
        <v>51</v>
      </c>
      <c r="F52" s="1">
        <v>1</v>
      </c>
      <c r="G52" s="1" t="s">
        <v>7380</v>
      </c>
      <c r="H52" s="1" t="s">
        <v>7381</v>
      </c>
      <c r="I52" s="1">
        <v>4</v>
      </c>
      <c r="L52" s="1">
        <v>1</v>
      </c>
      <c r="M52" s="1" t="s">
        <v>265</v>
      </c>
      <c r="N52" s="1" t="s">
        <v>4252</v>
      </c>
      <c r="S52" s="1" t="s">
        <v>49</v>
      </c>
      <c r="T52" s="1" t="s">
        <v>967</v>
      </c>
      <c r="W52" s="1" t="s">
        <v>135</v>
      </c>
      <c r="X52" s="1" t="s">
        <v>8786</v>
      </c>
      <c r="Y52" s="1" t="s">
        <v>10</v>
      </c>
      <c r="Z52" s="1" t="s">
        <v>4364</v>
      </c>
      <c r="AC52" s="1">
        <v>54</v>
      </c>
      <c r="AJ52" s="1" t="s">
        <v>17</v>
      </c>
      <c r="AK52" s="1" t="s">
        <v>5254</v>
      </c>
      <c r="AL52" s="1" t="s">
        <v>74</v>
      </c>
      <c r="AM52" s="1" t="s">
        <v>4740</v>
      </c>
      <c r="AT52" s="1" t="s">
        <v>270</v>
      </c>
      <c r="AU52" s="1" t="s">
        <v>5331</v>
      </c>
      <c r="AV52" s="1" t="s">
        <v>275</v>
      </c>
      <c r="AW52" s="1" t="s">
        <v>5458</v>
      </c>
      <c r="BG52" s="1" t="s">
        <v>270</v>
      </c>
      <c r="BH52" s="1" t="s">
        <v>5331</v>
      </c>
      <c r="BI52" s="1" t="s">
        <v>276</v>
      </c>
      <c r="BJ52" s="1" t="s">
        <v>5586</v>
      </c>
      <c r="BM52" s="1" t="s">
        <v>194</v>
      </c>
      <c r="BN52" s="1" t="s">
        <v>5179</v>
      </c>
      <c r="BQ52" s="1" t="s">
        <v>277</v>
      </c>
      <c r="BR52" s="1" t="s">
        <v>7314</v>
      </c>
      <c r="BS52" s="1" t="s">
        <v>41</v>
      </c>
      <c r="BT52" s="1" t="s">
        <v>5259</v>
      </c>
    </row>
    <row r="53" spans="1:72" ht="13.5" customHeight="1">
      <c r="A53" s="5" t="str">
        <f t="shared" si="2"/>
        <v>1861_화현내_0131</v>
      </c>
      <c r="B53" s="1">
        <v>1861</v>
      </c>
      <c r="C53" s="1" t="s">
        <v>9339</v>
      </c>
      <c r="D53" s="1" t="s">
        <v>9340</v>
      </c>
      <c r="E53" s="1">
        <v>52</v>
      </c>
      <c r="F53" s="1">
        <v>1</v>
      </c>
      <c r="G53" s="1" t="s">
        <v>7380</v>
      </c>
      <c r="H53" s="1" t="s">
        <v>7381</v>
      </c>
      <c r="I53" s="1">
        <v>4</v>
      </c>
      <c r="L53" s="1">
        <v>2</v>
      </c>
      <c r="M53" s="1" t="s">
        <v>7900</v>
      </c>
      <c r="N53" s="1" t="s">
        <v>7901</v>
      </c>
      <c r="T53" s="1" t="s">
        <v>8787</v>
      </c>
      <c r="U53" s="1" t="s">
        <v>37</v>
      </c>
      <c r="V53" s="1" t="s">
        <v>4283</v>
      </c>
      <c r="W53" s="1" t="s">
        <v>97</v>
      </c>
      <c r="X53" s="1" t="s">
        <v>8788</v>
      </c>
      <c r="Y53" s="1" t="s">
        <v>278</v>
      </c>
      <c r="Z53" s="1" t="s">
        <v>5170</v>
      </c>
      <c r="AC53" s="1">
        <v>24</v>
      </c>
      <c r="AD53" s="1" t="s">
        <v>279</v>
      </c>
      <c r="AE53" s="1" t="s">
        <v>5228</v>
      </c>
      <c r="AJ53" s="1" t="s">
        <v>17</v>
      </c>
      <c r="AK53" s="1" t="s">
        <v>5254</v>
      </c>
      <c r="AL53" s="1" t="s">
        <v>88</v>
      </c>
      <c r="AM53" s="1" t="s">
        <v>7489</v>
      </c>
      <c r="AT53" s="1" t="s">
        <v>42</v>
      </c>
      <c r="AU53" s="1" t="s">
        <v>5332</v>
      </c>
      <c r="AV53" s="1" t="s">
        <v>280</v>
      </c>
      <c r="AW53" s="1" t="s">
        <v>5937</v>
      </c>
      <c r="BG53" s="1" t="s">
        <v>42</v>
      </c>
      <c r="BH53" s="1" t="s">
        <v>5332</v>
      </c>
      <c r="BI53" s="1" t="s">
        <v>281</v>
      </c>
      <c r="BJ53" s="1" t="s">
        <v>6431</v>
      </c>
      <c r="BK53" s="1" t="s">
        <v>42</v>
      </c>
      <c r="BL53" s="1" t="s">
        <v>5332</v>
      </c>
      <c r="BM53" s="1" t="s">
        <v>282</v>
      </c>
      <c r="BN53" s="1" t="s">
        <v>5950</v>
      </c>
      <c r="BO53" s="1" t="s">
        <v>42</v>
      </c>
      <c r="BP53" s="1" t="s">
        <v>5332</v>
      </c>
      <c r="BQ53" s="1" t="s">
        <v>283</v>
      </c>
      <c r="BR53" s="1" t="s">
        <v>7313</v>
      </c>
      <c r="BS53" s="1" t="s">
        <v>172</v>
      </c>
      <c r="BT53" s="1" t="s">
        <v>5319</v>
      </c>
    </row>
    <row r="54" spans="1:72" ht="13.5" customHeight="1">
      <c r="A54" s="5" t="str">
        <f t="shared" si="2"/>
        <v>1861_화현내_0131</v>
      </c>
      <c r="B54" s="1">
        <v>1861</v>
      </c>
      <c r="C54" s="1" t="s">
        <v>9339</v>
      </c>
      <c r="D54" s="1" t="s">
        <v>9340</v>
      </c>
      <c r="E54" s="1">
        <v>53</v>
      </c>
      <c r="F54" s="1">
        <v>1</v>
      </c>
      <c r="G54" s="1" t="s">
        <v>7380</v>
      </c>
      <c r="H54" s="1" t="s">
        <v>7381</v>
      </c>
      <c r="I54" s="1">
        <v>4</v>
      </c>
      <c r="L54" s="1">
        <v>2</v>
      </c>
      <c r="M54" s="1" t="s">
        <v>7900</v>
      </c>
      <c r="N54" s="1" t="s">
        <v>7901</v>
      </c>
      <c r="S54" s="1" t="s">
        <v>49</v>
      </c>
      <c r="T54" s="1" t="s">
        <v>967</v>
      </c>
      <c r="W54" s="1" t="s">
        <v>72</v>
      </c>
      <c r="X54" s="1" t="s">
        <v>4341</v>
      </c>
      <c r="Y54" s="1" t="s">
        <v>51</v>
      </c>
      <c r="Z54" s="1" t="s">
        <v>4387</v>
      </c>
      <c r="AC54" s="1">
        <v>24</v>
      </c>
      <c r="AD54" s="1" t="s">
        <v>279</v>
      </c>
      <c r="AE54" s="1" t="s">
        <v>5228</v>
      </c>
      <c r="AJ54" s="1" t="s">
        <v>17</v>
      </c>
      <c r="AK54" s="1" t="s">
        <v>5254</v>
      </c>
      <c r="AL54" s="1" t="s">
        <v>209</v>
      </c>
      <c r="AM54" s="1" t="s">
        <v>5265</v>
      </c>
      <c r="AT54" s="1" t="s">
        <v>42</v>
      </c>
      <c r="AU54" s="1" t="s">
        <v>5332</v>
      </c>
      <c r="AV54" s="1" t="s">
        <v>284</v>
      </c>
      <c r="AW54" s="1" t="s">
        <v>8789</v>
      </c>
      <c r="BG54" s="1" t="s">
        <v>42</v>
      </c>
      <c r="BH54" s="1" t="s">
        <v>5332</v>
      </c>
      <c r="BI54" s="1" t="s">
        <v>285</v>
      </c>
      <c r="BJ54" s="1" t="s">
        <v>5853</v>
      </c>
      <c r="BK54" s="1" t="s">
        <v>42</v>
      </c>
      <c r="BL54" s="1" t="s">
        <v>5332</v>
      </c>
      <c r="BM54" s="1" t="s">
        <v>286</v>
      </c>
      <c r="BN54" s="1" t="s">
        <v>6840</v>
      </c>
      <c r="BO54" s="1" t="s">
        <v>42</v>
      </c>
      <c r="BP54" s="1" t="s">
        <v>5332</v>
      </c>
      <c r="BQ54" s="1" t="s">
        <v>287</v>
      </c>
      <c r="BR54" s="1" t="s">
        <v>7583</v>
      </c>
      <c r="BS54" s="1" t="s">
        <v>125</v>
      </c>
      <c r="BT54" s="1" t="s">
        <v>5270</v>
      </c>
    </row>
    <row r="55" spans="1:31" ht="13.5" customHeight="1">
      <c r="A55" s="5" t="str">
        <f t="shared" si="2"/>
        <v>1861_화현내_0131</v>
      </c>
      <c r="B55" s="1">
        <v>1861</v>
      </c>
      <c r="C55" s="1" t="s">
        <v>9339</v>
      </c>
      <c r="D55" s="1" t="s">
        <v>9340</v>
      </c>
      <c r="E55" s="1">
        <v>54</v>
      </c>
      <c r="F55" s="1">
        <v>1</v>
      </c>
      <c r="G55" s="1" t="s">
        <v>7380</v>
      </c>
      <c r="H55" s="1" t="s">
        <v>7381</v>
      </c>
      <c r="I55" s="1">
        <v>4</v>
      </c>
      <c r="L55" s="1">
        <v>2</v>
      </c>
      <c r="M55" s="1" t="s">
        <v>7900</v>
      </c>
      <c r="N55" s="1" t="s">
        <v>7901</v>
      </c>
      <c r="S55" s="1" t="s">
        <v>96</v>
      </c>
      <c r="T55" s="1" t="s">
        <v>4261</v>
      </c>
      <c r="W55" s="1" t="s">
        <v>139</v>
      </c>
      <c r="X55" s="1" t="s">
        <v>8790</v>
      </c>
      <c r="Y55" s="1" t="s">
        <v>51</v>
      </c>
      <c r="Z55" s="1" t="s">
        <v>4387</v>
      </c>
      <c r="AC55" s="1">
        <v>63</v>
      </c>
      <c r="AD55" s="1" t="s">
        <v>254</v>
      </c>
      <c r="AE55" s="1" t="s">
        <v>5200</v>
      </c>
    </row>
    <row r="56" spans="1:31" ht="13.5" customHeight="1">
      <c r="A56" s="5" t="str">
        <f t="shared" si="2"/>
        <v>1861_화현내_0131</v>
      </c>
      <c r="B56" s="1">
        <v>1861</v>
      </c>
      <c r="C56" s="1" t="s">
        <v>9339</v>
      </c>
      <c r="D56" s="1" t="s">
        <v>9340</v>
      </c>
      <c r="E56" s="1">
        <v>55</v>
      </c>
      <c r="F56" s="1">
        <v>1</v>
      </c>
      <c r="G56" s="1" t="s">
        <v>7380</v>
      </c>
      <c r="H56" s="1" t="s">
        <v>7381</v>
      </c>
      <c r="I56" s="1">
        <v>4</v>
      </c>
      <c r="L56" s="1">
        <v>2</v>
      </c>
      <c r="M56" s="1" t="s">
        <v>7900</v>
      </c>
      <c r="N56" s="1" t="s">
        <v>7901</v>
      </c>
      <c r="S56" s="1" t="s">
        <v>96</v>
      </c>
      <c r="T56" s="1" t="s">
        <v>4261</v>
      </c>
      <c r="W56" s="1" t="s">
        <v>288</v>
      </c>
      <c r="X56" s="1" t="s">
        <v>4347</v>
      </c>
      <c r="Y56" s="1" t="s">
        <v>51</v>
      </c>
      <c r="Z56" s="1" t="s">
        <v>4387</v>
      </c>
      <c r="AC56" s="1">
        <v>63</v>
      </c>
      <c r="AD56" s="1" t="s">
        <v>254</v>
      </c>
      <c r="AE56" s="1" t="s">
        <v>5200</v>
      </c>
    </row>
    <row r="57" spans="1:72" ht="13.5" customHeight="1">
      <c r="A57" s="5" t="str">
        <f aca="true" t="shared" si="3" ref="A57:A74">HYPERLINK("http://kyu.snu.ac.kr/sdhj/index.jsp?type=hj/GK14782_00IH_0001_0132.jpg","1861_화현내_0132")</f>
        <v>1861_화현내_0132</v>
      </c>
      <c r="B57" s="1">
        <v>1861</v>
      </c>
      <c r="C57" s="1" t="s">
        <v>9339</v>
      </c>
      <c r="D57" s="1" t="s">
        <v>9340</v>
      </c>
      <c r="E57" s="1">
        <v>56</v>
      </c>
      <c r="F57" s="1">
        <v>1</v>
      </c>
      <c r="G57" s="1" t="s">
        <v>7380</v>
      </c>
      <c r="H57" s="1" t="s">
        <v>7381</v>
      </c>
      <c r="I57" s="1">
        <v>4</v>
      </c>
      <c r="L57" s="1">
        <v>3</v>
      </c>
      <c r="M57" s="1" t="s">
        <v>7902</v>
      </c>
      <c r="N57" s="1" t="s">
        <v>7903</v>
      </c>
      <c r="Q57" s="1" t="s">
        <v>289</v>
      </c>
      <c r="R57" s="1" t="s">
        <v>4256</v>
      </c>
      <c r="T57" s="1" t="s">
        <v>8791</v>
      </c>
      <c r="W57" s="1" t="s">
        <v>290</v>
      </c>
      <c r="X57" s="1" t="s">
        <v>4337</v>
      </c>
      <c r="Y57" s="1" t="s">
        <v>291</v>
      </c>
      <c r="Z57" s="1" t="s">
        <v>5123</v>
      </c>
      <c r="AC57" s="1">
        <v>59</v>
      </c>
      <c r="AD57" s="1" t="s">
        <v>292</v>
      </c>
      <c r="AE57" s="1" t="s">
        <v>5241</v>
      </c>
      <c r="AJ57" s="1" t="s">
        <v>17</v>
      </c>
      <c r="AK57" s="1" t="s">
        <v>5254</v>
      </c>
      <c r="AL57" s="1" t="s">
        <v>130</v>
      </c>
      <c r="AM57" s="1" t="s">
        <v>5257</v>
      </c>
      <c r="AT57" s="1" t="s">
        <v>105</v>
      </c>
      <c r="AU57" s="1" t="s">
        <v>4280</v>
      </c>
      <c r="AV57" s="1" t="s">
        <v>293</v>
      </c>
      <c r="AW57" s="1" t="s">
        <v>5071</v>
      </c>
      <c r="BG57" s="1" t="s">
        <v>105</v>
      </c>
      <c r="BH57" s="1" t="s">
        <v>4280</v>
      </c>
      <c r="BI57" s="1" t="s">
        <v>294</v>
      </c>
      <c r="BJ57" s="1" t="s">
        <v>6430</v>
      </c>
      <c r="BK57" s="1" t="s">
        <v>105</v>
      </c>
      <c r="BL57" s="1" t="s">
        <v>4280</v>
      </c>
      <c r="BM57" s="1" t="s">
        <v>295</v>
      </c>
      <c r="BN57" s="1" t="s">
        <v>5183</v>
      </c>
      <c r="BO57" s="1" t="s">
        <v>105</v>
      </c>
      <c r="BP57" s="1" t="s">
        <v>4280</v>
      </c>
      <c r="BQ57" s="1" t="s">
        <v>296</v>
      </c>
      <c r="BR57" s="1" t="s">
        <v>7312</v>
      </c>
      <c r="BS57" s="1" t="s">
        <v>41</v>
      </c>
      <c r="BT57" s="1" t="s">
        <v>5259</v>
      </c>
    </row>
    <row r="58" spans="1:29" ht="13.5" customHeight="1">
      <c r="A58" s="5" t="str">
        <f t="shared" si="3"/>
        <v>1861_화현내_0132</v>
      </c>
      <c r="B58" s="1">
        <v>1861</v>
      </c>
      <c r="C58" s="1" t="s">
        <v>9339</v>
      </c>
      <c r="D58" s="1" t="s">
        <v>9340</v>
      </c>
      <c r="E58" s="1">
        <v>57</v>
      </c>
      <c r="F58" s="1">
        <v>1</v>
      </c>
      <c r="G58" s="1" t="s">
        <v>7380</v>
      </c>
      <c r="H58" s="1" t="s">
        <v>7381</v>
      </c>
      <c r="I58" s="1">
        <v>4</v>
      </c>
      <c r="L58" s="1">
        <v>3</v>
      </c>
      <c r="M58" s="1" t="s">
        <v>7902</v>
      </c>
      <c r="N58" s="1" t="s">
        <v>7903</v>
      </c>
      <c r="S58" s="1" t="s">
        <v>297</v>
      </c>
      <c r="T58" s="1" t="s">
        <v>4258</v>
      </c>
      <c r="AC58" s="1">
        <v>15</v>
      </c>
    </row>
    <row r="59" spans="1:72" ht="13.5" customHeight="1">
      <c r="A59" s="5" t="str">
        <f t="shared" si="3"/>
        <v>1861_화현내_0132</v>
      </c>
      <c r="B59" s="1">
        <v>1861</v>
      </c>
      <c r="C59" s="1" t="s">
        <v>9339</v>
      </c>
      <c r="D59" s="1" t="s">
        <v>9340</v>
      </c>
      <c r="E59" s="1">
        <v>58</v>
      </c>
      <c r="F59" s="1">
        <v>1</v>
      </c>
      <c r="G59" s="1" t="s">
        <v>7380</v>
      </c>
      <c r="H59" s="1" t="s">
        <v>7381</v>
      </c>
      <c r="I59" s="1">
        <v>4</v>
      </c>
      <c r="L59" s="1">
        <v>4</v>
      </c>
      <c r="M59" s="1" t="s">
        <v>7904</v>
      </c>
      <c r="N59" s="1" t="s">
        <v>4226</v>
      </c>
      <c r="T59" s="1" t="s">
        <v>8770</v>
      </c>
      <c r="U59" s="1" t="s">
        <v>37</v>
      </c>
      <c r="V59" s="1" t="s">
        <v>4283</v>
      </c>
      <c r="W59" s="1" t="s">
        <v>288</v>
      </c>
      <c r="X59" s="1" t="s">
        <v>4347</v>
      </c>
      <c r="Y59" s="1" t="s">
        <v>298</v>
      </c>
      <c r="Z59" s="1" t="s">
        <v>4934</v>
      </c>
      <c r="AC59" s="1">
        <v>41</v>
      </c>
      <c r="AD59" s="1" t="s">
        <v>299</v>
      </c>
      <c r="AE59" s="1" t="s">
        <v>5202</v>
      </c>
      <c r="AJ59" s="1" t="s">
        <v>17</v>
      </c>
      <c r="AK59" s="1" t="s">
        <v>5254</v>
      </c>
      <c r="AL59" s="1" t="s">
        <v>172</v>
      </c>
      <c r="AM59" s="1" t="s">
        <v>5319</v>
      </c>
      <c r="AT59" s="1" t="s">
        <v>42</v>
      </c>
      <c r="AU59" s="1" t="s">
        <v>5332</v>
      </c>
      <c r="AV59" s="1" t="s">
        <v>300</v>
      </c>
      <c r="AW59" s="1" t="s">
        <v>5936</v>
      </c>
      <c r="BG59" s="1" t="s">
        <v>42</v>
      </c>
      <c r="BH59" s="1" t="s">
        <v>5332</v>
      </c>
      <c r="BI59" s="1" t="s">
        <v>301</v>
      </c>
      <c r="BJ59" s="1" t="s">
        <v>5890</v>
      </c>
      <c r="BK59" s="1" t="s">
        <v>42</v>
      </c>
      <c r="BL59" s="1" t="s">
        <v>5332</v>
      </c>
      <c r="BM59" s="1" t="s">
        <v>302</v>
      </c>
      <c r="BN59" s="1" t="s">
        <v>8792</v>
      </c>
      <c r="BO59" s="1" t="s">
        <v>42</v>
      </c>
      <c r="BP59" s="1" t="s">
        <v>5332</v>
      </c>
      <c r="BQ59" s="1" t="s">
        <v>303</v>
      </c>
      <c r="BR59" s="1" t="s">
        <v>7311</v>
      </c>
      <c r="BS59" s="1" t="s">
        <v>58</v>
      </c>
      <c r="BT59" s="1" t="s">
        <v>5258</v>
      </c>
    </row>
    <row r="60" spans="1:72" ht="13.5" customHeight="1">
      <c r="A60" s="5" t="str">
        <f t="shared" si="3"/>
        <v>1861_화현내_0132</v>
      </c>
      <c r="B60" s="1">
        <v>1861</v>
      </c>
      <c r="C60" s="1" t="s">
        <v>9339</v>
      </c>
      <c r="D60" s="1" t="s">
        <v>9340</v>
      </c>
      <c r="E60" s="1">
        <v>59</v>
      </c>
      <c r="F60" s="1">
        <v>1</v>
      </c>
      <c r="G60" s="1" t="s">
        <v>7380</v>
      </c>
      <c r="H60" s="1" t="s">
        <v>7381</v>
      </c>
      <c r="I60" s="1">
        <v>4</v>
      </c>
      <c r="L60" s="1">
        <v>4</v>
      </c>
      <c r="M60" s="1" t="s">
        <v>7904</v>
      </c>
      <c r="N60" s="1" t="s">
        <v>4226</v>
      </c>
      <c r="S60" s="1" t="s">
        <v>49</v>
      </c>
      <c r="T60" s="1" t="s">
        <v>967</v>
      </c>
      <c r="W60" s="1" t="s">
        <v>38</v>
      </c>
      <c r="X60" s="1" t="s">
        <v>4338</v>
      </c>
      <c r="Y60" s="1" t="s">
        <v>51</v>
      </c>
      <c r="Z60" s="1" t="s">
        <v>4387</v>
      </c>
      <c r="AC60" s="1">
        <v>43</v>
      </c>
      <c r="AD60" s="1" t="s">
        <v>136</v>
      </c>
      <c r="AE60" s="1" t="s">
        <v>5237</v>
      </c>
      <c r="AJ60" s="1" t="s">
        <v>17</v>
      </c>
      <c r="AK60" s="1" t="s">
        <v>5254</v>
      </c>
      <c r="AL60" s="1" t="s">
        <v>41</v>
      </c>
      <c r="AM60" s="1" t="s">
        <v>5259</v>
      </c>
      <c r="AT60" s="1" t="s">
        <v>42</v>
      </c>
      <c r="AU60" s="1" t="s">
        <v>5332</v>
      </c>
      <c r="AV60" s="1" t="s">
        <v>304</v>
      </c>
      <c r="AW60" s="1" t="s">
        <v>5935</v>
      </c>
      <c r="BG60" s="1" t="s">
        <v>42</v>
      </c>
      <c r="BH60" s="1" t="s">
        <v>5332</v>
      </c>
      <c r="BI60" s="1" t="s">
        <v>305</v>
      </c>
      <c r="BJ60" s="1" t="s">
        <v>5403</v>
      </c>
      <c r="BK60" s="1" t="s">
        <v>42</v>
      </c>
      <c r="BL60" s="1" t="s">
        <v>5332</v>
      </c>
      <c r="BM60" s="1" t="s">
        <v>306</v>
      </c>
      <c r="BN60" s="1" t="s">
        <v>6150</v>
      </c>
      <c r="BO60" s="1" t="s">
        <v>42</v>
      </c>
      <c r="BP60" s="1" t="s">
        <v>5332</v>
      </c>
      <c r="BQ60" s="1" t="s">
        <v>307</v>
      </c>
      <c r="BR60" s="1" t="s">
        <v>7696</v>
      </c>
      <c r="BS60" s="1" t="s">
        <v>88</v>
      </c>
      <c r="BT60" s="1" t="s">
        <v>7489</v>
      </c>
    </row>
    <row r="61" spans="1:29" ht="13.5" customHeight="1">
      <c r="A61" s="5" t="str">
        <f t="shared" si="3"/>
        <v>1861_화현내_0132</v>
      </c>
      <c r="B61" s="1">
        <v>1861</v>
      </c>
      <c r="C61" s="1" t="s">
        <v>9339</v>
      </c>
      <c r="D61" s="1" t="s">
        <v>9340</v>
      </c>
      <c r="E61" s="1">
        <v>60</v>
      </c>
      <c r="F61" s="1">
        <v>1</v>
      </c>
      <c r="G61" s="1" t="s">
        <v>7380</v>
      </c>
      <c r="H61" s="1" t="s">
        <v>7381</v>
      </c>
      <c r="I61" s="1">
        <v>4</v>
      </c>
      <c r="L61" s="1">
        <v>4</v>
      </c>
      <c r="M61" s="1" t="s">
        <v>7904</v>
      </c>
      <c r="N61" s="1" t="s">
        <v>4226</v>
      </c>
      <c r="T61" s="1" t="s">
        <v>8772</v>
      </c>
      <c r="U61" s="1" t="s">
        <v>59</v>
      </c>
      <c r="V61" s="1" t="s">
        <v>4282</v>
      </c>
      <c r="Y61" s="1" t="s">
        <v>308</v>
      </c>
      <c r="Z61" s="1" t="s">
        <v>5169</v>
      </c>
      <c r="AC61" s="1">
        <v>30</v>
      </c>
    </row>
    <row r="62" spans="1:29" ht="13.5" customHeight="1">
      <c r="A62" s="5" t="str">
        <f t="shared" si="3"/>
        <v>1861_화현내_0132</v>
      </c>
      <c r="B62" s="1">
        <v>1861</v>
      </c>
      <c r="C62" s="1" t="s">
        <v>9339</v>
      </c>
      <c r="D62" s="1" t="s">
        <v>9340</v>
      </c>
      <c r="E62" s="1">
        <v>61</v>
      </c>
      <c r="F62" s="1">
        <v>1</v>
      </c>
      <c r="G62" s="1" t="s">
        <v>7380</v>
      </c>
      <c r="H62" s="1" t="s">
        <v>7381</v>
      </c>
      <c r="I62" s="1">
        <v>4</v>
      </c>
      <c r="L62" s="1">
        <v>4</v>
      </c>
      <c r="M62" s="1" t="s">
        <v>7904</v>
      </c>
      <c r="N62" s="1" t="s">
        <v>4226</v>
      </c>
      <c r="T62" s="1" t="s">
        <v>8772</v>
      </c>
      <c r="U62" s="1" t="s">
        <v>61</v>
      </c>
      <c r="V62" s="1" t="s">
        <v>4295</v>
      </c>
      <c r="Y62" s="1" t="s">
        <v>8793</v>
      </c>
      <c r="Z62" s="1" t="s">
        <v>8794</v>
      </c>
      <c r="AC62" s="1">
        <v>73</v>
      </c>
    </row>
    <row r="63" spans="1:72" ht="13.5" customHeight="1">
      <c r="A63" s="5" t="str">
        <f t="shared" si="3"/>
        <v>1861_화현내_0132</v>
      </c>
      <c r="B63" s="1">
        <v>1861</v>
      </c>
      <c r="C63" s="1" t="s">
        <v>9339</v>
      </c>
      <c r="D63" s="1" t="s">
        <v>9340</v>
      </c>
      <c r="E63" s="1">
        <v>62</v>
      </c>
      <c r="F63" s="1">
        <v>1</v>
      </c>
      <c r="G63" s="1" t="s">
        <v>7380</v>
      </c>
      <c r="H63" s="1" t="s">
        <v>7381</v>
      </c>
      <c r="I63" s="1">
        <v>4</v>
      </c>
      <c r="L63" s="1">
        <v>5</v>
      </c>
      <c r="M63" s="1" t="s">
        <v>7905</v>
      </c>
      <c r="N63" s="1" t="s">
        <v>7906</v>
      </c>
      <c r="T63" s="1" t="s">
        <v>8795</v>
      </c>
      <c r="U63" s="1" t="s">
        <v>100</v>
      </c>
      <c r="V63" s="1" t="s">
        <v>4325</v>
      </c>
      <c r="W63" s="1" t="s">
        <v>309</v>
      </c>
      <c r="X63" s="1" t="s">
        <v>4343</v>
      </c>
      <c r="Y63" s="1" t="s">
        <v>310</v>
      </c>
      <c r="Z63" s="1" t="s">
        <v>5011</v>
      </c>
      <c r="AC63" s="1">
        <v>68</v>
      </c>
      <c r="AD63" s="1" t="s">
        <v>311</v>
      </c>
      <c r="AE63" s="1" t="s">
        <v>5191</v>
      </c>
      <c r="AJ63" s="1" t="s">
        <v>17</v>
      </c>
      <c r="AK63" s="1" t="s">
        <v>5254</v>
      </c>
      <c r="AL63" s="1" t="s">
        <v>312</v>
      </c>
      <c r="AM63" s="1" t="s">
        <v>5262</v>
      </c>
      <c r="AT63" s="1" t="s">
        <v>105</v>
      </c>
      <c r="AU63" s="1" t="s">
        <v>4280</v>
      </c>
      <c r="AV63" s="1" t="s">
        <v>313</v>
      </c>
      <c r="AW63" s="1" t="s">
        <v>5934</v>
      </c>
      <c r="BG63" s="1" t="s">
        <v>105</v>
      </c>
      <c r="BH63" s="1" t="s">
        <v>4280</v>
      </c>
      <c r="BI63" s="1" t="s">
        <v>314</v>
      </c>
      <c r="BJ63" s="1" t="s">
        <v>6006</v>
      </c>
      <c r="BK63" s="1" t="s">
        <v>105</v>
      </c>
      <c r="BL63" s="1" t="s">
        <v>4280</v>
      </c>
      <c r="BM63" s="1" t="s">
        <v>315</v>
      </c>
      <c r="BN63" s="1" t="s">
        <v>6839</v>
      </c>
      <c r="BO63" s="1" t="s">
        <v>105</v>
      </c>
      <c r="BP63" s="1" t="s">
        <v>4280</v>
      </c>
      <c r="BQ63" s="1" t="s">
        <v>316</v>
      </c>
      <c r="BR63" s="1" t="s">
        <v>7310</v>
      </c>
      <c r="BS63" s="1" t="s">
        <v>130</v>
      </c>
      <c r="BT63" s="1" t="s">
        <v>5257</v>
      </c>
    </row>
    <row r="64" spans="1:72" ht="13.5" customHeight="1">
      <c r="A64" s="5" t="str">
        <f t="shared" si="3"/>
        <v>1861_화현내_0132</v>
      </c>
      <c r="B64" s="1">
        <v>1861</v>
      </c>
      <c r="C64" s="1" t="s">
        <v>9339</v>
      </c>
      <c r="D64" s="1" t="s">
        <v>9340</v>
      </c>
      <c r="E64" s="1">
        <v>63</v>
      </c>
      <c r="F64" s="1">
        <v>1</v>
      </c>
      <c r="G64" s="1" t="s">
        <v>7380</v>
      </c>
      <c r="H64" s="1" t="s">
        <v>7381</v>
      </c>
      <c r="I64" s="1">
        <v>4</v>
      </c>
      <c r="L64" s="1">
        <v>5</v>
      </c>
      <c r="M64" s="1" t="s">
        <v>7905</v>
      </c>
      <c r="N64" s="1" t="s">
        <v>7906</v>
      </c>
      <c r="S64" s="1" t="s">
        <v>49</v>
      </c>
      <c r="T64" s="1" t="s">
        <v>967</v>
      </c>
      <c r="W64" s="1" t="s">
        <v>317</v>
      </c>
      <c r="X64" s="1" t="s">
        <v>8796</v>
      </c>
      <c r="Y64" s="1" t="s">
        <v>10</v>
      </c>
      <c r="Z64" s="1" t="s">
        <v>4364</v>
      </c>
      <c r="AC64" s="1">
        <v>68</v>
      </c>
      <c r="AD64" s="1" t="s">
        <v>311</v>
      </c>
      <c r="AE64" s="1" t="s">
        <v>5191</v>
      </c>
      <c r="AJ64" s="1" t="s">
        <v>17</v>
      </c>
      <c r="AK64" s="1" t="s">
        <v>5254</v>
      </c>
      <c r="AL64" s="1" t="s">
        <v>141</v>
      </c>
      <c r="AM64" s="1" t="s">
        <v>5296</v>
      </c>
      <c r="AT64" s="1" t="s">
        <v>110</v>
      </c>
      <c r="AU64" s="1" t="s">
        <v>4271</v>
      </c>
      <c r="AV64" s="1" t="s">
        <v>318</v>
      </c>
      <c r="AW64" s="1" t="s">
        <v>5079</v>
      </c>
      <c r="BG64" s="1" t="s">
        <v>110</v>
      </c>
      <c r="BH64" s="1" t="s">
        <v>4271</v>
      </c>
      <c r="BI64" s="1" t="s">
        <v>319</v>
      </c>
      <c r="BJ64" s="1" t="s">
        <v>5034</v>
      </c>
      <c r="BK64" s="1" t="s">
        <v>110</v>
      </c>
      <c r="BL64" s="1" t="s">
        <v>4271</v>
      </c>
      <c r="BM64" s="1" t="s">
        <v>320</v>
      </c>
      <c r="BN64" s="1" t="s">
        <v>6838</v>
      </c>
      <c r="BO64" s="1" t="s">
        <v>110</v>
      </c>
      <c r="BP64" s="1" t="s">
        <v>4271</v>
      </c>
      <c r="BQ64" s="1" t="s">
        <v>321</v>
      </c>
      <c r="BR64" s="1" t="s">
        <v>7864</v>
      </c>
      <c r="BS64" s="1" t="s">
        <v>141</v>
      </c>
      <c r="BT64" s="1" t="s">
        <v>5296</v>
      </c>
    </row>
    <row r="65" spans="1:31" ht="13.5" customHeight="1">
      <c r="A65" s="5" t="str">
        <f t="shared" si="3"/>
        <v>1861_화현내_0132</v>
      </c>
      <c r="B65" s="1">
        <v>1861</v>
      </c>
      <c r="C65" s="1" t="s">
        <v>9339</v>
      </c>
      <c r="D65" s="1" t="s">
        <v>9340</v>
      </c>
      <c r="E65" s="1">
        <v>64</v>
      </c>
      <c r="F65" s="1">
        <v>1</v>
      </c>
      <c r="G65" s="1" t="s">
        <v>7380</v>
      </c>
      <c r="H65" s="1" t="s">
        <v>7381</v>
      </c>
      <c r="I65" s="1">
        <v>4</v>
      </c>
      <c r="L65" s="1">
        <v>5</v>
      </c>
      <c r="M65" s="1" t="s">
        <v>7905</v>
      </c>
      <c r="N65" s="1" t="s">
        <v>7906</v>
      </c>
      <c r="S65" s="1" t="s">
        <v>181</v>
      </c>
      <c r="T65" s="1" t="s">
        <v>4259</v>
      </c>
      <c r="U65" s="1" t="s">
        <v>230</v>
      </c>
      <c r="V65" s="1" t="s">
        <v>4290</v>
      </c>
      <c r="Y65" s="1" t="s">
        <v>322</v>
      </c>
      <c r="Z65" s="1" t="s">
        <v>4402</v>
      </c>
      <c r="AC65" s="1">
        <v>38</v>
      </c>
      <c r="AD65" s="1" t="s">
        <v>52</v>
      </c>
      <c r="AE65" s="1" t="s">
        <v>5201</v>
      </c>
    </row>
    <row r="66" spans="1:72" ht="13.5" customHeight="1">
      <c r="A66" s="5" t="str">
        <f t="shared" si="3"/>
        <v>1861_화현내_0132</v>
      </c>
      <c r="B66" s="1">
        <v>1861</v>
      </c>
      <c r="C66" s="1" t="s">
        <v>9339</v>
      </c>
      <c r="D66" s="1" t="s">
        <v>9340</v>
      </c>
      <c r="E66" s="1">
        <v>65</v>
      </c>
      <c r="F66" s="1">
        <v>1</v>
      </c>
      <c r="G66" s="1" t="s">
        <v>7380</v>
      </c>
      <c r="H66" s="1" t="s">
        <v>7381</v>
      </c>
      <c r="I66" s="1">
        <v>5</v>
      </c>
      <c r="J66" s="1" t="s">
        <v>323</v>
      </c>
      <c r="K66" s="1" t="s">
        <v>4251</v>
      </c>
      <c r="L66" s="1">
        <v>1</v>
      </c>
      <c r="M66" s="1" t="s">
        <v>7907</v>
      </c>
      <c r="N66" s="1" t="s">
        <v>9335</v>
      </c>
      <c r="T66" s="1" t="s">
        <v>8797</v>
      </c>
      <c r="U66" s="1" t="s">
        <v>100</v>
      </c>
      <c r="V66" s="1" t="s">
        <v>4325</v>
      </c>
      <c r="W66" s="1" t="s">
        <v>290</v>
      </c>
      <c r="X66" s="1" t="s">
        <v>4337</v>
      </c>
      <c r="Y66" s="1" t="s">
        <v>324</v>
      </c>
      <c r="Z66" s="1" t="s">
        <v>9336</v>
      </c>
      <c r="AC66" s="1">
        <v>54</v>
      </c>
      <c r="AD66" s="1" t="s">
        <v>221</v>
      </c>
      <c r="AE66" s="1" t="s">
        <v>5245</v>
      </c>
      <c r="AJ66" s="1" t="s">
        <v>17</v>
      </c>
      <c r="AK66" s="1" t="s">
        <v>5254</v>
      </c>
      <c r="AL66" s="1" t="s">
        <v>130</v>
      </c>
      <c r="AM66" s="1" t="s">
        <v>5257</v>
      </c>
      <c r="AT66" s="1" t="s">
        <v>270</v>
      </c>
      <c r="AU66" s="1" t="s">
        <v>5331</v>
      </c>
      <c r="AV66" s="1" t="s">
        <v>325</v>
      </c>
      <c r="AW66" s="1" t="s">
        <v>5933</v>
      </c>
      <c r="BG66" s="1" t="s">
        <v>270</v>
      </c>
      <c r="BH66" s="1" t="s">
        <v>5331</v>
      </c>
      <c r="BI66" s="1" t="s">
        <v>326</v>
      </c>
      <c r="BJ66" s="1" t="s">
        <v>7504</v>
      </c>
      <c r="BK66" s="1" t="s">
        <v>270</v>
      </c>
      <c r="BL66" s="1" t="s">
        <v>5331</v>
      </c>
      <c r="BM66" s="1" t="s">
        <v>327</v>
      </c>
      <c r="BN66" s="1" t="s">
        <v>4417</v>
      </c>
      <c r="BO66" s="1" t="s">
        <v>270</v>
      </c>
      <c r="BP66" s="1" t="s">
        <v>5331</v>
      </c>
      <c r="BQ66" s="1" t="s">
        <v>328</v>
      </c>
      <c r="BR66" s="1" t="s">
        <v>7309</v>
      </c>
      <c r="BS66" s="1" t="s">
        <v>41</v>
      </c>
      <c r="BT66" s="1" t="s">
        <v>5259</v>
      </c>
    </row>
    <row r="67" spans="1:72" ht="13.5" customHeight="1">
      <c r="A67" s="5" t="str">
        <f t="shared" si="3"/>
        <v>1861_화현내_0132</v>
      </c>
      <c r="B67" s="1">
        <v>1861</v>
      </c>
      <c r="C67" s="1" t="s">
        <v>9339</v>
      </c>
      <c r="D67" s="1" t="s">
        <v>9340</v>
      </c>
      <c r="E67" s="1">
        <v>66</v>
      </c>
      <c r="F67" s="1">
        <v>1</v>
      </c>
      <c r="G67" s="1" t="s">
        <v>7380</v>
      </c>
      <c r="H67" s="1" t="s">
        <v>7381</v>
      </c>
      <c r="I67" s="1">
        <v>5</v>
      </c>
      <c r="L67" s="1">
        <v>2</v>
      </c>
      <c r="M67" s="1" t="s">
        <v>323</v>
      </c>
      <c r="N67" s="1" t="s">
        <v>4251</v>
      </c>
      <c r="T67" s="1" t="s">
        <v>8797</v>
      </c>
      <c r="U67" s="1" t="s">
        <v>329</v>
      </c>
      <c r="V67" s="1" t="s">
        <v>4308</v>
      </c>
      <c r="W67" s="1" t="s">
        <v>330</v>
      </c>
      <c r="X67" s="1" t="s">
        <v>4365</v>
      </c>
      <c r="Y67" s="1" t="s">
        <v>331</v>
      </c>
      <c r="Z67" s="1" t="s">
        <v>4697</v>
      </c>
      <c r="AC67" s="1">
        <v>41</v>
      </c>
      <c r="AD67" s="1" t="s">
        <v>299</v>
      </c>
      <c r="AE67" s="1" t="s">
        <v>5202</v>
      </c>
      <c r="AJ67" s="1" t="s">
        <v>17</v>
      </c>
      <c r="AK67" s="1" t="s">
        <v>5254</v>
      </c>
      <c r="AL67" s="1" t="s">
        <v>229</v>
      </c>
      <c r="AM67" s="1" t="s">
        <v>5311</v>
      </c>
      <c r="AT67" s="1" t="s">
        <v>270</v>
      </c>
      <c r="AU67" s="1" t="s">
        <v>5331</v>
      </c>
      <c r="AV67" s="1" t="s">
        <v>271</v>
      </c>
      <c r="AW67" s="1" t="s">
        <v>5932</v>
      </c>
      <c r="BG67" s="1" t="s">
        <v>270</v>
      </c>
      <c r="BH67" s="1" t="s">
        <v>5331</v>
      </c>
      <c r="BI67" s="1" t="s">
        <v>157</v>
      </c>
      <c r="BJ67" s="1" t="s">
        <v>5375</v>
      </c>
      <c r="BK67" s="1" t="s">
        <v>270</v>
      </c>
      <c r="BL67" s="1" t="s">
        <v>5331</v>
      </c>
      <c r="BM67" s="1" t="s">
        <v>332</v>
      </c>
      <c r="BN67" s="1" t="s">
        <v>6234</v>
      </c>
      <c r="BQ67" s="1" t="s">
        <v>333</v>
      </c>
      <c r="BR67" s="1" t="s">
        <v>7308</v>
      </c>
      <c r="BS67" s="1" t="s">
        <v>180</v>
      </c>
      <c r="BT67" s="1" t="s">
        <v>5255</v>
      </c>
    </row>
    <row r="68" spans="1:72" ht="13.5" customHeight="1">
      <c r="A68" s="5" t="str">
        <f t="shared" si="3"/>
        <v>1861_화현내_0132</v>
      </c>
      <c r="B68" s="1">
        <v>1861</v>
      </c>
      <c r="C68" s="1" t="s">
        <v>9339</v>
      </c>
      <c r="D68" s="1" t="s">
        <v>9340</v>
      </c>
      <c r="E68" s="1">
        <v>67</v>
      </c>
      <c r="F68" s="1">
        <v>1</v>
      </c>
      <c r="G68" s="1" t="s">
        <v>7380</v>
      </c>
      <c r="H68" s="1" t="s">
        <v>7381</v>
      </c>
      <c r="I68" s="1">
        <v>5</v>
      </c>
      <c r="L68" s="1">
        <v>2</v>
      </c>
      <c r="M68" s="1" t="s">
        <v>323</v>
      </c>
      <c r="N68" s="1" t="s">
        <v>4251</v>
      </c>
      <c r="S68" s="1" t="s">
        <v>49</v>
      </c>
      <c r="T68" s="1" t="s">
        <v>967</v>
      </c>
      <c r="W68" s="1" t="s">
        <v>334</v>
      </c>
      <c r="X68" s="1" t="s">
        <v>4352</v>
      </c>
      <c r="Y68" s="1" t="s">
        <v>291</v>
      </c>
      <c r="Z68" s="1" t="s">
        <v>5123</v>
      </c>
      <c r="AC68" s="1">
        <v>41</v>
      </c>
      <c r="AJ68" s="1" t="s">
        <v>17</v>
      </c>
      <c r="AK68" s="1" t="s">
        <v>5254</v>
      </c>
      <c r="AL68" s="1" t="s">
        <v>212</v>
      </c>
      <c r="AM68" s="1" t="s">
        <v>4706</v>
      </c>
      <c r="AT68" s="1" t="s">
        <v>270</v>
      </c>
      <c r="AU68" s="1" t="s">
        <v>5331</v>
      </c>
      <c r="AV68" s="1" t="s">
        <v>335</v>
      </c>
      <c r="AW68" s="1" t="s">
        <v>5931</v>
      </c>
      <c r="BG68" s="1" t="s">
        <v>270</v>
      </c>
      <c r="BH68" s="1" t="s">
        <v>5331</v>
      </c>
      <c r="BI68" s="1" t="s">
        <v>336</v>
      </c>
      <c r="BJ68" s="1" t="s">
        <v>5374</v>
      </c>
      <c r="BM68" s="1" t="s">
        <v>337</v>
      </c>
      <c r="BN68" s="1" t="s">
        <v>6837</v>
      </c>
      <c r="BQ68" s="1" t="s">
        <v>338</v>
      </c>
      <c r="BR68" s="1" t="s">
        <v>7307</v>
      </c>
      <c r="BS68" s="1" t="s">
        <v>58</v>
      </c>
      <c r="BT68" s="1" t="s">
        <v>5258</v>
      </c>
    </row>
    <row r="69" spans="1:72" ht="13.5" customHeight="1">
      <c r="A69" s="5" t="str">
        <f t="shared" si="3"/>
        <v>1861_화현내_0132</v>
      </c>
      <c r="B69" s="1">
        <v>1861</v>
      </c>
      <c r="C69" s="1" t="s">
        <v>9339</v>
      </c>
      <c r="D69" s="1" t="s">
        <v>9340</v>
      </c>
      <c r="E69" s="1">
        <v>68</v>
      </c>
      <c r="F69" s="1">
        <v>1</v>
      </c>
      <c r="G69" s="1" t="s">
        <v>7380</v>
      </c>
      <c r="H69" s="1" t="s">
        <v>7381</v>
      </c>
      <c r="I69" s="1">
        <v>5</v>
      </c>
      <c r="L69" s="1">
        <v>3</v>
      </c>
      <c r="M69" s="1" t="s">
        <v>7908</v>
      </c>
      <c r="N69" s="1" t="s">
        <v>7909</v>
      </c>
      <c r="O69" s="1" t="s">
        <v>6</v>
      </c>
      <c r="P69" s="1" t="s">
        <v>4255</v>
      </c>
      <c r="T69" s="1" t="s">
        <v>8798</v>
      </c>
      <c r="U69" s="1" t="s">
        <v>37</v>
      </c>
      <c r="V69" s="1" t="s">
        <v>4283</v>
      </c>
      <c r="W69" s="1" t="s">
        <v>97</v>
      </c>
      <c r="X69" s="1" t="s">
        <v>8799</v>
      </c>
      <c r="Y69" s="1" t="s">
        <v>339</v>
      </c>
      <c r="Z69" s="1" t="s">
        <v>5168</v>
      </c>
      <c r="AC69" s="1">
        <v>41</v>
      </c>
      <c r="AD69" s="1" t="s">
        <v>299</v>
      </c>
      <c r="AE69" s="1" t="s">
        <v>5202</v>
      </c>
      <c r="AJ69" s="1" t="s">
        <v>17</v>
      </c>
      <c r="AK69" s="1" t="s">
        <v>5254</v>
      </c>
      <c r="AL69" s="1" t="s">
        <v>340</v>
      </c>
      <c r="AM69" s="1" t="s">
        <v>5326</v>
      </c>
      <c r="AT69" s="1" t="s">
        <v>42</v>
      </c>
      <c r="AU69" s="1" t="s">
        <v>5332</v>
      </c>
      <c r="AV69" s="1" t="s">
        <v>341</v>
      </c>
      <c r="AW69" s="1" t="s">
        <v>5930</v>
      </c>
      <c r="BG69" s="1" t="s">
        <v>42</v>
      </c>
      <c r="BH69" s="1" t="s">
        <v>5332</v>
      </c>
      <c r="BI69" s="1" t="s">
        <v>342</v>
      </c>
      <c r="BJ69" s="1" t="s">
        <v>6429</v>
      </c>
      <c r="BK69" s="1" t="s">
        <v>42</v>
      </c>
      <c r="BL69" s="1" t="s">
        <v>5332</v>
      </c>
      <c r="BM69" s="1" t="s">
        <v>343</v>
      </c>
      <c r="BN69" s="1" t="s">
        <v>6836</v>
      </c>
      <c r="BO69" s="1" t="s">
        <v>42</v>
      </c>
      <c r="BP69" s="1" t="s">
        <v>5332</v>
      </c>
      <c r="BQ69" s="1" t="s">
        <v>344</v>
      </c>
      <c r="BR69" s="1" t="s">
        <v>7681</v>
      </c>
      <c r="BS69" s="1" t="s">
        <v>58</v>
      </c>
      <c r="BT69" s="1" t="s">
        <v>5258</v>
      </c>
    </row>
    <row r="70" spans="1:72" ht="13.5" customHeight="1">
      <c r="A70" s="5" t="str">
        <f t="shared" si="3"/>
        <v>1861_화현내_0132</v>
      </c>
      <c r="B70" s="1">
        <v>1861</v>
      </c>
      <c r="C70" s="1" t="s">
        <v>9339</v>
      </c>
      <c r="D70" s="1" t="s">
        <v>9340</v>
      </c>
      <c r="E70" s="1">
        <v>69</v>
      </c>
      <c r="F70" s="1">
        <v>1</v>
      </c>
      <c r="G70" s="1" t="s">
        <v>7380</v>
      </c>
      <c r="H70" s="1" t="s">
        <v>7381</v>
      </c>
      <c r="I70" s="1">
        <v>5</v>
      </c>
      <c r="L70" s="1">
        <v>3</v>
      </c>
      <c r="M70" s="1" t="s">
        <v>7908</v>
      </c>
      <c r="N70" s="1" t="s">
        <v>7909</v>
      </c>
      <c r="S70" s="1" t="s">
        <v>49</v>
      </c>
      <c r="T70" s="1" t="s">
        <v>967</v>
      </c>
      <c r="W70" s="1" t="s">
        <v>345</v>
      </c>
      <c r="X70" s="1" t="s">
        <v>8800</v>
      </c>
      <c r="Y70" s="1" t="s">
        <v>51</v>
      </c>
      <c r="Z70" s="1" t="s">
        <v>4387</v>
      </c>
      <c r="AC70" s="1">
        <v>40</v>
      </c>
      <c r="AD70" s="1" t="s">
        <v>40</v>
      </c>
      <c r="AE70" s="1" t="s">
        <v>5219</v>
      </c>
      <c r="AJ70" s="1" t="s">
        <v>17</v>
      </c>
      <c r="AK70" s="1" t="s">
        <v>5254</v>
      </c>
      <c r="AL70" s="1" t="s">
        <v>346</v>
      </c>
      <c r="AM70" s="1" t="s">
        <v>5291</v>
      </c>
      <c r="AT70" s="1" t="s">
        <v>37</v>
      </c>
      <c r="AU70" s="1" t="s">
        <v>4283</v>
      </c>
      <c r="AV70" s="1" t="s">
        <v>347</v>
      </c>
      <c r="AW70" s="1" t="s">
        <v>5929</v>
      </c>
      <c r="BG70" s="1" t="s">
        <v>42</v>
      </c>
      <c r="BH70" s="1" t="s">
        <v>5332</v>
      </c>
      <c r="BI70" s="1" t="s">
        <v>348</v>
      </c>
      <c r="BJ70" s="1" t="s">
        <v>6428</v>
      </c>
      <c r="BK70" s="1" t="s">
        <v>42</v>
      </c>
      <c r="BL70" s="1" t="s">
        <v>5332</v>
      </c>
      <c r="BM70" s="1" t="s">
        <v>349</v>
      </c>
      <c r="BN70" s="1" t="s">
        <v>6835</v>
      </c>
      <c r="BO70" s="1" t="s">
        <v>42</v>
      </c>
      <c r="BP70" s="1" t="s">
        <v>5332</v>
      </c>
      <c r="BQ70" s="1" t="s">
        <v>350</v>
      </c>
      <c r="BR70" s="1" t="s">
        <v>7306</v>
      </c>
      <c r="BS70" s="1" t="s">
        <v>91</v>
      </c>
      <c r="BT70" s="1" t="s">
        <v>5274</v>
      </c>
    </row>
    <row r="71" spans="1:29" ht="13.5" customHeight="1">
      <c r="A71" s="5" t="str">
        <f t="shared" si="3"/>
        <v>1861_화현내_0132</v>
      </c>
      <c r="B71" s="1">
        <v>1861</v>
      </c>
      <c r="C71" s="1" t="s">
        <v>9339</v>
      </c>
      <c r="D71" s="1" t="s">
        <v>9340</v>
      </c>
      <c r="E71" s="1">
        <v>70</v>
      </c>
      <c r="F71" s="1">
        <v>1</v>
      </c>
      <c r="G71" s="1" t="s">
        <v>7380</v>
      </c>
      <c r="H71" s="1" t="s">
        <v>7381</v>
      </c>
      <c r="I71" s="1">
        <v>5</v>
      </c>
      <c r="L71" s="1">
        <v>3</v>
      </c>
      <c r="M71" s="1" t="s">
        <v>7908</v>
      </c>
      <c r="N71" s="1" t="s">
        <v>7909</v>
      </c>
      <c r="T71" s="1" t="s">
        <v>8801</v>
      </c>
      <c r="U71" s="1" t="s">
        <v>61</v>
      </c>
      <c r="V71" s="1" t="s">
        <v>4295</v>
      </c>
      <c r="Y71" s="1" t="s">
        <v>351</v>
      </c>
      <c r="Z71" s="1" t="s">
        <v>5167</v>
      </c>
      <c r="AC71" s="1">
        <v>31</v>
      </c>
    </row>
    <row r="72" spans="1:72" ht="13.5" customHeight="1">
      <c r="A72" s="5" t="str">
        <f t="shared" si="3"/>
        <v>1861_화현내_0132</v>
      </c>
      <c r="B72" s="1">
        <v>1861</v>
      </c>
      <c r="C72" s="1" t="s">
        <v>9339</v>
      </c>
      <c r="D72" s="1" t="s">
        <v>9340</v>
      </c>
      <c r="E72" s="1">
        <v>71</v>
      </c>
      <c r="F72" s="1">
        <v>1</v>
      </c>
      <c r="G72" s="1" t="s">
        <v>7380</v>
      </c>
      <c r="H72" s="1" t="s">
        <v>7381</v>
      </c>
      <c r="I72" s="1">
        <v>5</v>
      </c>
      <c r="L72" s="1">
        <v>4</v>
      </c>
      <c r="M72" s="1" t="s">
        <v>7910</v>
      </c>
      <c r="N72" s="1" t="s">
        <v>7911</v>
      </c>
      <c r="T72" s="1" t="s">
        <v>8795</v>
      </c>
      <c r="U72" s="1" t="s">
        <v>37</v>
      </c>
      <c r="V72" s="1" t="s">
        <v>4283</v>
      </c>
      <c r="W72" s="1" t="s">
        <v>97</v>
      </c>
      <c r="X72" s="1" t="s">
        <v>8802</v>
      </c>
      <c r="Y72" s="1" t="s">
        <v>352</v>
      </c>
      <c r="Z72" s="1" t="s">
        <v>5166</v>
      </c>
      <c r="AC72" s="1">
        <v>55</v>
      </c>
      <c r="AD72" s="1" t="s">
        <v>353</v>
      </c>
      <c r="AE72" s="1" t="s">
        <v>5235</v>
      </c>
      <c r="AJ72" s="1" t="s">
        <v>17</v>
      </c>
      <c r="AK72" s="1" t="s">
        <v>5254</v>
      </c>
      <c r="AL72" s="1" t="s">
        <v>88</v>
      </c>
      <c r="AM72" s="1" t="s">
        <v>7489</v>
      </c>
      <c r="AT72" s="1" t="s">
        <v>42</v>
      </c>
      <c r="AU72" s="1" t="s">
        <v>5332</v>
      </c>
      <c r="AV72" s="1" t="s">
        <v>354</v>
      </c>
      <c r="AW72" s="1" t="s">
        <v>5928</v>
      </c>
      <c r="BG72" s="1" t="s">
        <v>42</v>
      </c>
      <c r="BH72" s="1" t="s">
        <v>5332</v>
      </c>
      <c r="BI72" s="1" t="s">
        <v>355</v>
      </c>
      <c r="BJ72" s="1" t="s">
        <v>6427</v>
      </c>
      <c r="BK72" s="1" t="s">
        <v>42</v>
      </c>
      <c r="BL72" s="1" t="s">
        <v>5332</v>
      </c>
      <c r="BM72" s="1" t="s">
        <v>356</v>
      </c>
      <c r="BN72" s="1" t="s">
        <v>6834</v>
      </c>
      <c r="BO72" s="1" t="s">
        <v>42</v>
      </c>
      <c r="BP72" s="1" t="s">
        <v>5332</v>
      </c>
      <c r="BQ72" s="1" t="s">
        <v>357</v>
      </c>
      <c r="BR72" s="1" t="s">
        <v>7601</v>
      </c>
      <c r="BS72" s="1" t="s">
        <v>358</v>
      </c>
      <c r="BT72" s="1" t="s">
        <v>5325</v>
      </c>
    </row>
    <row r="73" spans="1:31" ht="13.5" customHeight="1">
      <c r="A73" s="5" t="str">
        <f t="shared" si="3"/>
        <v>1861_화현내_0132</v>
      </c>
      <c r="B73" s="1">
        <v>1861</v>
      </c>
      <c r="C73" s="1" t="s">
        <v>9339</v>
      </c>
      <c r="D73" s="1" t="s">
        <v>9340</v>
      </c>
      <c r="E73" s="1">
        <v>72</v>
      </c>
      <c r="F73" s="1">
        <v>1</v>
      </c>
      <c r="G73" s="1" t="s">
        <v>7380</v>
      </c>
      <c r="H73" s="1" t="s">
        <v>7381</v>
      </c>
      <c r="I73" s="1">
        <v>5</v>
      </c>
      <c r="L73" s="1">
        <v>4</v>
      </c>
      <c r="M73" s="1" t="s">
        <v>7910</v>
      </c>
      <c r="N73" s="1" t="s">
        <v>7911</v>
      </c>
      <c r="S73" s="1" t="s">
        <v>96</v>
      </c>
      <c r="T73" s="1" t="s">
        <v>4261</v>
      </c>
      <c r="W73" s="1" t="s">
        <v>97</v>
      </c>
      <c r="X73" s="1" t="s">
        <v>8802</v>
      </c>
      <c r="Y73" s="1" t="s">
        <v>51</v>
      </c>
      <c r="Z73" s="1" t="s">
        <v>4387</v>
      </c>
      <c r="AC73" s="1">
        <v>63</v>
      </c>
      <c r="AD73" s="1" t="s">
        <v>359</v>
      </c>
      <c r="AE73" s="1" t="s">
        <v>5217</v>
      </c>
    </row>
    <row r="74" spans="1:72" ht="13.5" customHeight="1">
      <c r="A74" s="5" t="str">
        <f t="shared" si="3"/>
        <v>1861_화현내_0132</v>
      </c>
      <c r="B74" s="1">
        <v>1861</v>
      </c>
      <c r="C74" s="1" t="s">
        <v>9339</v>
      </c>
      <c r="D74" s="1" t="s">
        <v>9340</v>
      </c>
      <c r="E74" s="1">
        <v>73</v>
      </c>
      <c r="F74" s="1">
        <v>1</v>
      </c>
      <c r="G74" s="1" t="s">
        <v>7380</v>
      </c>
      <c r="H74" s="1" t="s">
        <v>7381</v>
      </c>
      <c r="I74" s="1">
        <v>5</v>
      </c>
      <c r="L74" s="1">
        <v>5</v>
      </c>
      <c r="M74" s="1" t="s">
        <v>958</v>
      </c>
      <c r="N74" s="1" t="s">
        <v>4243</v>
      </c>
      <c r="T74" s="1" t="s">
        <v>8803</v>
      </c>
      <c r="U74" s="1" t="s">
        <v>360</v>
      </c>
      <c r="V74" s="1" t="s">
        <v>4313</v>
      </c>
      <c r="W74" s="1" t="s">
        <v>309</v>
      </c>
      <c r="X74" s="1" t="s">
        <v>4343</v>
      </c>
      <c r="Y74" s="1" t="s">
        <v>112</v>
      </c>
      <c r="Z74" s="1" t="s">
        <v>4443</v>
      </c>
      <c r="AC74" s="1">
        <v>53</v>
      </c>
      <c r="AD74" s="1" t="s">
        <v>103</v>
      </c>
      <c r="AE74" s="1" t="s">
        <v>5215</v>
      </c>
      <c r="AJ74" s="1" t="s">
        <v>17</v>
      </c>
      <c r="AK74" s="1" t="s">
        <v>5254</v>
      </c>
      <c r="AL74" s="1" t="s">
        <v>312</v>
      </c>
      <c r="AM74" s="1" t="s">
        <v>5262</v>
      </c>
      <c r="AT74" s="1" t="s">
        <v>105</v>
      </c>
      <c r="AU74" s="1" t="s">
        <v>4280</v>
      </c>
      <c r="AV74" s="1" t="s">
        <v>361</v>
      </c>
      <c r="AW74" s="1" t="s">
        <v>5394</v>
      </c>
      <c r="BG74" s="1" t="s">
        <v>105</v>
      </c>
      <c r="BH74" s="1" t="s">
        <v>4280</v>
      </c>
      <c r="BI74" s="1" t="s">
        <v>362</v>
      </c>
      <c r="BJ74" s="1" t="s">
        <v>5900</v>
      </c>
      <c r="BK74" s="1" t="s">
        <v>105</v>
      </c>
      <c r="BL74" s="1" t="s">
        <v>4280</v>
      </c>
      <c r="BM74" s="1" t="s">
        <v>363</v>
      </c>
      <c r="BN74" s="1" t="s">
        <v>5227</v>
      </c>
      <c r="BO74" s="1" t="s">
        <v>105</v>
      </c>
      <c r="BP74" s="1" t="s">
        <v>4280</v>
      </c>
      <c r="BQ74" s="1" t="s">
        <v>364</v>
      </c>
      <c r="BR74" s="1" t="s">
        <v>7305</v>
      </c>
      <c r="BS74" s="1" t="s">
        <v>148</v>
      </c>
      <c r="BT74" s="1" t="s">
        <v>5286</v>
      </c>
    </row>
    <row r="75" spans="1:72" ht="13.5" customHeight="1">
      <c r="A75" s="5" t="str">
        <f aca="true" t="shared" si="4" ref="A75:A95">HYPERLINK("http://kyu.snu.ac.kr/sdhj/index.jsp?type=hj/GK14782_00IH_0001_0133.jpg","1861_화현내_0133")</f>
        <v>1861_화현내_0133</v>
      </c>
      <c r="B75" s="1">
        <v>1861</v>
      </c>
      <c r="C75" s="1" t="s">
        <v>9339</v>
      </c>
      <c r="D75" s="1" t="s">
        <v>9340</v>
      </c>
      <c r="E75" s="1">
        <v>74</v>
      </c>
      <c r="F75" s="1">
        <v>1</v>
      </c>
      <c r="G75" s="1" t="s">
        <v>7380</v>
      </c>
      <c r="H75" s="1" t="s">
        <v>7381</v>
      </c>
      <c r="I75" s="1">
        <v>5</v>
      </c>
      <c r="L75" s="1">
        <v>5</v>
      </c>
      <c r="M75" s="1" t="s">
        <v>958</v>
      </c>
      <c r="N75" s="1" t="s">
        <v>4243</v>
      </c>
      <c r="S75" s="1" t="s">
        <v>49</v>
      </c>
      <c r="T75" s="1" t="s">
        <v>967</v>
      </c>
      <c r="W75" s="1" t="s">
        <v>72</v>
      </c>
      <c r="X75" s="1" t="s">
        <v>4341</v>
      </c>
      <c r="Y75" s="1" t="s">
        <v>10</v>
      </c>
      <c r="Z75" s="1" t="s">
        <v>4364</v>
      </c>
      <c r="AC75" s="1">
        <v>53</v>
      </c>
      <c r="AD75" s="1" t="s">
        <v>103</v>
      </c>
      <c r="AE75" s="1" t="s">
        <v>5215</v>
      </c>
      <c r="AJ75" s="1" t="s">
        <v>17</v>
      </c>
      <c r="AK75" s="1" t="s">
        <v>5254</v>
      </c>
      <c r="AL75" s="1" t="s">
        <v>74</v>
      </c>
      <c r="AM75" s="1" t="s">
        <v>4740</v>
      </c>
      <c r="AT75" s="1" t="s">
        <v>105</v>
      </c>
      <c r="AU75" s="1" t="s">
        <v>4280</v>
      </c>
      <c r="AV75" s="1" t="s">
        <v>365</v>
      </c>
      <c r="AW75" s="1" t="s">
        <v>5927</v>
      </c>
      <c r="BG75" s="1" t="s">
        <v>105</v>
      </c>
      <c r="BH75" s="1" t="s">
        <v>4280</v>
      </c>
      <c r="BI75" s="1" t="s">
        <v>366</v>
      </c>
      <c r="BJ75" s="1" t="s">
        <v>6392</v>
      </c>
      <c r="BK75" s="1" t="s">
        <v>105</v>
      </c>
      <c r="BL75" s="1" t="s">
        <v>4280</v>
      </c>
      <c r="BM75" s="1" t="s">
        <v>367</v>
      </c>
      <c r="BN75" s="1" t="s">
        <v>6833</v>
      </c>
      <c r="BO75" s="1" t="s">
        <v>105</v>
      </c>
      <c r="BP75" s="1" t="s">
        <v>4280</v>
      </c>
      <c r="BQ75" s="1" t="s">
        <v>368</v>
      </c>
      <c r="BR75" s="1" t="s">
        <v>7633</v>
      </c>
      <c r="BS75" s="1" t="s">
        <v>88</v>
      </c>
      <c r="BT75" s="1" t="s">
        <v>7489</v>
      </c>
    </row>
    <row r="76" spans="1:31" ht="13.5" customHeight="1">
      <c r="A76" s="5" t="str">
        <f t="shared" si="4"/>
        <v>1861_화현내_0133</v>
      </c>
      <c r="B76" s="1">
        <v>1861</v>
      </c>
      <c r="C76" s="1" t="s">
        <v>9339</v>
      </c>
      <c r="D76" s="1" t="s">
        <v>9340</v>
      </c>
      <c r="E76" s="1">
        <v>75</v>
      </c>
      <c r="F76" s="1">
        <v>1</v>
      </c>
      <c r="G76" s="1" t="s">
        <v>7380</v>
      </c>
      <c r="H76" s="1" t="s">
        <v>7381</v>
      </c>
      <c r="I76" s="1">
        <v>5</v>
      </c>
      <c r="L76" s="1">
        <v>5</v>
      </c>
      <c r="M76" s="1" t="s">
        <v>958</v>
      </c>
      <c r="N76" s="1" t="s">
        <v>4243</v>
      </c>
      <c r="S76" s="1" t="s">
        <v>181</v>
      </c>
      <c r="T76" s="1" t="s">
        <v>4259</v>
      </c>
      <c r="U76" s="1" t="s">
        <v>230</v>
      </c>
      <c r="V76" s="1" t="s">
        <v>4290</v>
      </c>
      <c r="Y76" s="1" t="s">
        <v>369</v>
      </c>
      <c r="Z76" s="1" t="s">
        <v>5165</v>
      </c>
      <c r="AC76" s="1">
        <v>18</v>
      </c>
      <c r="AD76" s="1" t="s">
        <v>188</v>
      </c>
      <c r="AE76" s="1" t="s">
        <v>5193</v>
      </c>
    </row>
    <row r="77" spans="1:72" ht="13.5" customHeight="1">
      <c r="A77" s="5" t="str">
        <f t="shared" si="4"/>
        <v>1861_화현내_0133</v>
      </c>
      <c r="B77" s="1">
        <v>1861</v>
      </c>
      <c r="C77" s="1" t="s">
        <v>9339</v>
      </c>
      <c r="D77" s="1" t="s">
        <v>9340</v>
      </c>
      <c r="E77" s="1">
        <v>76</v>
      </c>
      <c r="F77" s="1">
        <v>1</v>
      </c>
      <c r="G77" s="1" t="s">
        <v>7380</v>
      </c>
      <c r="H77" s="1" t="s">
        <v>7381</v>
      </c>
      <c r="I77" s="1">
        <v>6</v>
      </c>
      <c r="J77" s="1" t="s">
        <v>370</v>
      </c>
      <c r="K77" s="1" t="s">
        <v>7393</v>
      </c>
      <c r="L77" s="1">
        <v>1</v>
      </c>
      <c r="M77" s="1" t="s">
        <v>7912</v>
      </c>
      <c r="N77" s="1" t="s">
        <v>7913</v>
      </c>
      <c r="T77" s="1" t="s">
        <v>8804</v>
      </c>
      <c r="U77" s="1" t="s">
        <v>37</v>
      </c>
      <c r="V77" s="1" t="s">
        <v>4283</v>
      </c>
      <c r="W77" s="1" t="s">
        <v>317</v>
      </c>
      <c r="X77" s="1" t="s">
        <v>8805</v>
      </c>
      <c r="Y77" s="1" t="s">
        <v>371</v>
      </c>
      <c r="Z77" s="1" t="s">
        <v>5164</v>
      </c>
      <c r="AC77" s="1">
        <v>72</v>
      </c>
      <c r="AD77" s="1" t="s">
        <v>98</v>
      </c>
      <c r="AE77" s="1" t="s">
        <v>5192</v>
      </c>
      <c r="AJ77" s="1" t="s">
        <v>17</v>
      </c>
      <c r="AK77" s="1" t="s">
        <v>5254</v>
      </c>
      <c r="AL77" s="1" t="s">
        <v>141</v>
      </c>
      <c r="AM77" s="1" t="s">
        <v>5296</v>
      </c>
      <c r="AT77" s="1" t="s">
        <v>42</v>
      </c>
      <c r="AU77" s="1" t="s">
        <v>5332</v>
      </c>
      <c r="AV77" s="1" t="s">
        <v>372</v>
      </c>
      <c r="AW77" s="1" t="s">
        <v>5926</v>
      </c>
      <c r="BG77" s="1" t="s">
        <v>42</v>
      </c>
      <c r="BH77" s="1" t="s">
        <v>5332</v>
      </c>
      <c r="BI77" s="1" t="s">
        <v>373</v>
      </c>
      <c r="BJ77" s="1" t="s">
        <v>6426</v>
      </c>
      <c r="BK77" s="1" t="s">
        <v>42</v>
      </c>
      <c r="BL77" s="1" t="s">
        <v>5332</v>
      </c>
      <c r="BM77" s="1" t="s">
        <v>374</v>
      </c>
      <c r="BN77" s="1" t="s">
        <v>6832</v>
      </c>
      <c r="BO77" s="1" t="s">
        <v>42</v>
      </c>
      <c r="BP77" s="1" t="s">
        <v>5332</v>
      </c>
      <c r="BQ77" s="1" t="s">
        <v>375</v>
      </c>
      <c r="BR77" s="1" t="s">
        <v>7304</v>
      </c>
      <c r="BS77" s="1" t="s">
        <v>376</v>
      </c>
      <c r="BT77" s="1" t="s">
        <v>7334</v>
      </c>
    </row>
    <row r="78" spans="1:72" ht="13.5" customHeight="1">
      <c r="A78" s="5" t="str">
        <f t="shared" si="4"/>
        <v>1861_화현내_0133</v>
      </c>
      <c r="B78" s="1">
        <v>1861</v>
      </c>
      <c r="C78" s="1" t="s">
        <v>9339</v>
      </c>
      <c r="D78" s="1" t="s">
        <v>9340</v>
      </c>
      <c r="E78" s="1">
        <v>77</v>
      </c>
      <c r="F78" s="1">
        <v>1</v>
      </c>
      <c r="G78" s="1" t="s">
        <v>7380</v>
      </c>
      <c r="H78" s="1" t="s">
        <v>7381</v>
      </c>
      <c r="I78" s="1">
        <v>6</v>
      </c>
      <c r="L78" s="1">
        <v>1</v>
      </c>
      <c r="M78" s="1" t="s">
        <v>7912</v>
      </c>
      <c r="N78" s="1" t="s">
        <v>7913</v>
      </c>
      <c r="S78" s="1" t="s">
        <v>49</v>
      </c>
      <c r="T78" s="1" t="s">
        <v>967</v>
      </c>
      <c r="W78" s="1" t="s">
        <v>290</v>
      </c>
      <c r="X78" s="1" t="s">
        <v>4337</v>
      </c>
      <c r="Y78" s="1" t="s">
        <v>51</v>
      </c>
      <c r="Z78" s="1" t="s">
        <v>4387</v>
      </c>
      <c r="AC78" s="1">
        <v>59</v>
      </c>
      <c r="AJ78" s="1" t="s">
        <v>17</v>
      </c>
      <c r="AK78" s="1" t="s">
        <v>5254</v>
      </c>
      <c r="AL78" s="1" t="s">
        <v>130</v>
      </c>
      <c r="AM78" s="1" t="s">
        <v>5257</v>
      </c>
      <c r="AT78" s="1" t="s">
        <v>42</v>
      </c>
      <c r="AU78" s="1" t="s">
        <v>5332</v>
      </c>
      <c r="AV78" s="1" t="s">
        <v>261</v>
      </c>
      <c r="AW78" s="1" t="s">
        <v>5891</v>
      </c>
      <c r="BG78" s="1" t="s">
        <v>377</v>
      </c>
      <c r="BH78" s="1" t="s">
        <v>4312</v>
      </c>
      <c r="BI78" s="1" t="s">
        <v>378</v>
      </c>
      <c r="BJ78" s="1" t="s">
        <v>5196</v>
      </c>
      <c r="BM78" s="1" t="s">
        <v>379</v>
      </c>
      <c r="BN78" s="1" t="s">
        <v>6831</v>
      </c>
      <c r="BQ78" s="1" t="s">
        <v>380</v>
      </c>
      <c r="BR78" s="1" t="s">
        <v>7773</v>
      </c>
      <c r="BS78" s="1" t="s">
        <v>381</v>
      </c>
      <c r="BT78" s="1" t="s">
        <v>5290</v>
      </c>
    </row>
    <row r="79" spans="1:72" ht="13.5" customHeight="1">
      <c r="A79" s="5" t="str">
        <f t="shared" si="4"/>
        <v>1861_화현내_0133</v>
      </c>
      <c r="B79" s="1">
        <v>1861</v>
      </c>
      <c r="C79" s="1" t="s">
        <v>9339</v>
      </c>
      <c r="D79" s="1" t="s">
        <v>9340</v>
      </c>
      <c r="E79" s="1">
        <v>78</v>
      </c>
      <c r="F79" s="1">
        <v>1</v>
      </c>
      <c r="G79" s="1" t="s">
        <v>7380</v>
      </c>
      <c r="H79" s="1" t="s">
        <v>7381</v>
      </c>
      <c r="I79" s="1">
        <v>6</v>
      </c>
      <c r="L79" s="1">
        <v>2</v>
      </c>
      <c r="M79" s="1" t="s">
        <v>7914</v>
      </c>
      <c r="N79" s="1" t="s">
        <v>7915</v>
      </c>
      <c r="T79" s="1" t="s">
        <v>8806</v>
      </c>
      <c r="U79" s="1" t="s">
        <v>105</v>
      </c>
      <c r="V79" s="1" t="s">
        <v>4280</v>
      </c>
      <c r="W79" s="1" t="s">
        <v>309</v>
      </c>
      <c r="X79" s="1" t="s">
        <v>4343</v>
      </c>
      <c r="Y79" s="1" t="s">
        <v>382</v>
      </c>
      <c r="Z79" s="1" t="s">
        <v>5163</v>
      </c>
      <c r="AC79" s="1">
        <v>55</v>
      </c>
      <c r="AD79" s="1" t="s">
        <v>353</v>
      </c>
      <c r="AE79" s="1" t="s">
        <v>5235</v>
      </c>
      <c r="AJ79" s="1" t="s">
        <v>17</v>
      </c>
      <c r="AK79" s="1" t="s">
        <v>5254</v>
      </c>
      <c r="AL79" s="1" t="s">
        <v>312</v>
      </c>
      <c r="AM79" s="1" t="s">
        <v>5262</v>
      </c>
      <c r="AT79" s="1" t="s">
        <v>105</v>
      </c>
      <c r="AU79" s="1" t="s">
        <v>4280</v>
      </c>
      <c r="AV79" s="1" t="s">
        <v>383</v>
      </c>
      <c r="AW79" s="1" t="s">
        <v>5925</v>
      </c>
      <c r="BG79" s="1" t="s">
        <v>105</v>
      </c>
      <c r="BH79" s="1" t="s">
        <v>4280</v>
      </c>
      <c r="BI79" s="1" t="s">
        <v>384</v>
      </c>
      <c r="BJ79" s="1" t="s">
        <v>6425</v>
      </c>
      <c r="BK79" s="1" t="s">
        <v>105</v>
      </c>
      <c r="BL79" s="1" t="s">
        <v>4280</v>
      </c>
      <c r="BM79" s="1" t="s">
        <v>385</v>
      </c>
      <c r="BN79" s="1" t="s">
        <v>5446</v>
      </c>
      <c r="BQ79" s="1" t="s">
        <v>386</v>
      </c>
      <c r="BR79" s="1" t="s">
        <v>7665</v>
      </c>
      <c r="BS79" s="1" t="s">
        <v>88</v>
      </c>
      <c r="BT79" s="1" t="s">
        <v>7489</v>
      </c>
    </row>
    <row r="80" spans="1:72" ht="13.5" customHeight="1">
      <c r="A80" s="5" t="str">
        <f t="shared" si="4"/>
        <v>1861_화현내_0133</v>
      </c>
      <c r="B80" s="1">
        <v>1861</v>
      </c>
      <c r="C80" s="1" t="s">
        <v>9339</v>
      </c>
      <c r="D80" s="1" t="s">
        <v>9340</v>
      </c>
      <c r="E80" s="1">
        <v>79</v>
      </c>
      <c r="F80" s="1">
        <v>1</v>
      </c>
      <c r="G80" s="1" t="s">
        <v>7380</v>
      </c>
      <c r="H80" s="1" t="s">
        <v>7381</v>
      </c>
      <c r="I80" s="1">
        <v>6</v>
      </c>
      <c r="L80" s="1">
        <v>2</v>
      </c>
      <c r="M80" s="1" t="s">
        <v>7914</v>
      </c>
      <c r="N80" s="1" t="s">
        <v>7915</v>
      </c>
      <c r="S80" s="1" t="s">
        <v>49</v>
      </c>
      <c r="T80" s="1" t="s">
        <v>967</v>
      </c>
      <c r="W80" s="1" t="s">
        <v>387</v>
      </c>
      <c r="X80" s="1" t="s">
        <v>4344</v>
      </c>
      <c r="Y80" s="1" t="s">
        <v>10</v>
      </c>
      <c r="Z80" s="1" t="s">
        <v>4364</v>
      </c>
      <c r="AC80" s="1">
        <v>40</v>
      </c>
      <c r="AD80" s="1" t="s">
        <v>40</v>
      </c>
      <c r="AE80" s="1" t="s">
        <v>5219</v>
      </c>
      <c r="AJ80" s="1" t="s">
        <v>17</v>
      </c>
      <c r="AK80" s="1" t="s">
        <v>5254</v>
      </c>
      <c r="AL80" s="1" t="s">
        <v>388</v>
      </c>
      <c r="AM80" s="1" t="s">
        <v>5267</v>
      </c>
      <c r="AT80" s="1" t="s">
        <v>105</v>
      </c>
      <c r="AU80" s="1" t="s">
        <v>4280</v>
      </c>
      <c r="AV80" s="1" t="s">
        <v>389</v>
      </c>
      <c r="AW80" s="1" t="s">
        <v>5924</v>
      </c>
      <c r="BG80" s="1" t="s">
        <v>105</v>
      </c>
      <c r="BH80" s="1" t="s">
        <v>4280</v>
      </c>
      <c r="BI80" s="1" t="s">
        <v>390</v>
      </c>
      <c r="BJ80" s="1" t="s">
        <v>6424</v>
      </c>
      <c r="BK80" s="1" t="s">
        <v>105</v>
      </c>
      <c r="BL80" s="1" t="s">
        <v>4280</v>
      </c>
      <c r="BM80" s="1" t="s">
        <v>391</v>
      </c>
      <c r="BN80" s="1" t="s">
        <v>4336</v>
      </c>
      <c r="BQ80" s="1" t="s">
        <v>392</v>
      </c>
      <c r="BR80" s="1" t="s">
        <v>7303</v>
      </c>
      <c r="BS80" s="1" t="s">
        <v>41</v>
      </c>
      <c r="BT80" s="1" t="s">
        <v>5259</v>
      </c>
    </row>
    <row r="81" spans="1:70" ht="13.5" customHeight="1">
      <c r="A81" s="5" t="str">
        <f t="shared" si="4"/>
        <v>1861_화현내_0133</v>
      </c>
      <c r="B81" s="1">
        <v>1861</v>
      </c>
      <c r="C81" s="1" t="s">
        <v>9339</v>
      </c>
      <c r="D81" s="1" t="s">
        <v>9340</v>
      </c>
      <c r="E81" s="1">
        <v>80</v>
      </c>
      <c r="F81" s="1">
        <v>1</v>
      </c>
      <c r="G81" s="1" t="s">
        <v>7380</v>
      </c>
      <c r="H81" s="1" t="s">
        <v>7381</v>
      </c>
      <c r="I81" s="1">
        <v>6</v>
      </c>
      <c r="L81" s="1">
        <v>3</v>
      </c>
      <c r="M81" s="1" t="s">
        <v>7916</v>
      </c>
      <c r="N81" s="1" t="s">
        <v>7917</v>
      </c>
      <c r="O81" s="1" t="s">
        <v>6</v>
      </c>
      <c r="P81" s="1" t="s">
        <v>4255</v>
      </c>
      <c r="T81" s="1" t="s">
        <v>8807</v>
      </c>
      <c r="U81" s="1" t="s">
        <v>37</v>
      </c>
      <c r="V81" s="1" t="s">
        <v>4283</v>
      </c>
      <c r="W81" s="1" t="s">
        <v>259</v>
      </c>
      <c r="X81" s="1" t="s">
        <v>4268</v>
      </c>
      <c r="Y81" s="1" t="s">
        <v>393</v>
      </c>
      <c r="Z81" s="1" t="s">
        <v>5162</v>
      </c>
      <c r="AC81" s="1">
        <v>33</v>
      </c>
      <c r="AD81" s="1" t="s">
        <v>394</v>
      </c>
      <c r="AE81" s="1" t="s">
        <v>5230</v>
      </c>
      <c r="AJ81" s="1" t="s">
        <v>17</v>
      </c>
      <c r="AK81" s="1" t="s">
        <v>5254</v>
      </c>
      <c r="AL81" s="1" t="s">
        <v>41</v>
      </c>
      <c r="AM81" s="1" t="s">
        <v>5259</v>
      </c>
      <c r="AT81" s="1" t="s">
        <v>42</v>
      </c>
      <c r="AU81" s="1" t="s">
        <v>5332</v>
      </c>
      <c r="AV81" s="1" t="s">
        <v>395</v>
      </c>
      <c r="AW81" s="1" t="s">
        <v>5919</v>
      </c>
      <c r="BG81" s="1" t="s">
        <v>42</v>
      </c>
      <c r="BH81" s="1" t="s">
        <v>5332</v>
      </c>
      <c r="BI81" s="1" t="s">
        <v>396</v>
      </c>
      <c r="BJ81" s="1" t="s">
        <v>6423</v>
      </c>
      <c r="BK81" s="1" t="s">
        <v>42</v>
      </c>
      <c r="BL81" s="1" t="s">
        <v>5332</v>
      </c>
      <c r="BM81" s="1" t="s">
        <v>397</v>
      </c>
      <c r="BN81" s="1" t="s">
        <v>6830</v>
      </c>
      <c r="BO81" s="1" t="s">
        <v>42</v>
      </c>
      <c r="BP81" s="1" t="s">
        <v>5332</v>
      </c>
      <c r="BQ81" s="1" t="s">
        <v>398</v>
      </c>
      <c r="BR81" s="1" t="s">
        <v>7302</v>
      </c>
    </row>
    <row r="82" spans="1:72" ht="13.5" customHeight="1">
      <c r="A82" s="5" t="str">
        <f t="shared" si="4"/>
        <v>1861_화현내_0133</v>
      </c>
      <c r="B82" s="1">
        <v>1861</v>
      </c>
      <c r="C82" s="1" t="s">
        <v>9339</v>
      </c>
      <c r="D82" s="1" t="s">
        <v>9340</v>
      </c>
      <c r="E82" s="1">
        <v>81</v>
      </c>
      <c r="F82" s="1">
        <v>1</v>
      </c>
      <c r="G82" s="1" t="s">
        <v>7380</v>
      </c>
      <c r="H82" s="1" t="s">
        <v>7381</v>
      </c>
      <c r="I82" s="1">
        <v>6</v>
      </c>
      <c r="L82" s="1">
        <v>3</v>
      </c>
      <c r="M82" s="1" t="s">
        <v>7916</v>
      </c>
      <c r="N82" s="1" t="s">
        <v>7917</v>
      </c>
      <c r="S82" s="1" t="s">
        <v>49</v>
      </c>
      <c r="T82" s="1" t="s">
        <v>967</v>
      </c>
      <c r="W82" s="1" t="s">
        <v>72</v>
      </c>
      <c r="X82" s="1" t="s">
        <v>4341</v>
      </c>
      <c r="Y82" s="1" t="s">
        <v>51</v>
      </c>
      <c r="Z82" s="1" t="s">
        <v>4387</v>
      </c>
      <c r="AC82" s="1">
        <v>33</v>
      </c>
      <c r="AJ82" s="1" t="s">
        <v>17</v>
      </c>
      <c r="AK82" s="1" t="s">
        <v>5254</v>
      </c>
      <c r="AL82" s="1" t="s">
        <v>209</v>
      </c>
      <c r="AM82" s="1" t="s">
        <v>5265</v>
      </c>
      <c r="AT82" s="1" t="s">
        <v>42</v>
      </c>
      <c r="AU82" s="1" t="s">
        <v>5332</v>
      </c>
      <c r="AV82" s="1" t="s">
        <v>399</v>
      </c>
      <c r="AW82" s="1" t="s">
        <v>5923</v>
      </c>
      <c r="BG82" s="1" t="s">
        <v>42</v>
      </c>
      <c r="BH82" s="1" t="s">
        <v>5332</v>
      </c>
      <c r="BI82" s="1" t="s">
        <v>400</v>
      </c>
      <c r="BJ82" s="1" t="s">
        <v>6422</v>
      </c>
      <c r="BM82" s="1" t="s">
        <v>401</v>
      </c>
      <c r="BN82" s="1" t="s">
        <v>6829</v>
      </c>
      <c r="BQ82" s="1" t="s">
        <v>402</v>
      </c>
      <c r="BR82" s="1" t="s">
        <v>7641</v>
      </c>
      <c r="BS82" s="1" t="s">
        <v>340</v>
      </c>
      <c r="BT82" s="1" t="s">
        <v>5326</v>
      </c>
    </row>
    <row r="83" spans="1:72" ht="13.5" customHeight="1">
      <c r="A83" s="5" t="str">
        <f t="shared" si="4"/>
        <v>1861_화현내_0133</v>
      </c>
      <c r="B83" s="1">
        <v>1861</v>
      </c>
      <c r="C83" s="1" t="s">
        <v>9339</v>
      </c>
      <c r="D83" s="1" t="s">
        <v>9340</v>
      </c>
      <c r="E83" s="1">
        <v>82</v>
      </c>
      <c r="F83" s="1">
        <v>1</v>
      </c>
      <c r="G83" s="1" t="s">
        <v>7380</v>
      </c>
      <c r="H83" s="1" t="s">
        <v>7381</v>
      </c>
      <c r="I83" s="1">
        <v>6</v>
      </c>
      <c r="L83" s="1">
        <v>4</v>
      </c>
      <c r="M83" s="1" t="s">
        <v>370</v>
      </c>
      <c r="N83" s="1" t="s">
        <v>7393</v>
      </c>
      <c r="T83" s="1" t="s">
        <v>8808</v>
      </c>
      <c r="U83" s="1" t="s">
        <v>403</v>
      </c>
      <c r="V83" s="1" t="s">
        <v>4332</v>
      </c>
      <c r="W83" s="1" t="s">
        <v>97</v>
      </c>
      <c r="X83" s="1" t="s">
        <v>8809</v>
      </c>
      <c r="Y83" s="1" t="s">
        <v>404</v>
      </c>
      <c r="Z83" s="1" t="s">
        <v>5161</v>
      </c>
      <c r="AC83" s="1">
        <v>49</v>
      </c>
      <c r="AD83" s="1" t="s">
        <v>405</v>
      </c>
      <c r="AE83" s="1" t="s">
        <v>5233</v>
      </c>
      <c r="AJ83" s="1" t="s">
        <v>17</v>
      </c>
      <c r="AK83" s="1" t="s">
        <v>5254</v>
      </c>
      <c r="AL83" s="1" t="s">
        <v>88</v>
      </c>
      <c r="AM83" s="1" t="s">
        <v>7489</v>
      </c>
      <c r="AT83" s="1" t="s">
        <v>105</v>
      </c>
      <c r="AU83" s="1" t="s">
        <v>4280</v>
      </c>
      <c r="AV83" s="1" t="s">
        <v>406</v>
      </c>
      <c r="AW83" s="1" t="s">
        <v>4666</v>
      </c>
      <c r="BG83" s="1" t="s">
        <v>105</v>
      </c>
      <c r="BH83" s="1" t="s">
        <v>4280</v>
      </c>
      <c r="BI83" s="1" t="s">
        <v>407</v>
      </c>
      <c r="BJ83" s="1" t="s">
        <v>6421</v>
      </c>
      <c r="BK83" s="1" t="s">
        <v>105</v>
      </c>
      <c r="BL83" s="1" t="s">
        <v>4280</v>
      </c>
      <c r="BM83" s="1" t="s">
        <v>408</v>
      </c>
      <c r="BN83" s="1" t="s">
        <v>6828</v>
      </c>
      <c r="BO83" s="1" t="s">
        <v>105</v>
      </c>
      <c r="BP83" s="1" t="s">
        <v>4280</v>
      </c>
      <c r="BQ83" s="1" t="s">
        <v>409</v>
      </c>
      <c r="BR83" s="1" t="s">
        <v>7301</v>
      </c>
      <c r="BS83" s="1" t="s">
        <v>130</v>
      </c>
      <c r="BT83" s="1" t="s">
        <v>5257</v>
      </c>
    </row>
    <row r="84" spans="1:72" ht="13.5" customHeight="1">
      <c r="A84" s="5" t="str">
        <f t="shared" si="4"/>
        <v>1861_화현내_0133</v>
      </c>
      <c r="B84" s="1">
        <v>1861</v>
      </c>
      <c r="C84" s="1" t="s">
        <v>9339</v>
      </c>
      <c r="D84" s="1" t="s">
        <v>9340</v>
      </c>
      <c r="E84" s="1">
        <v>83</v>
      </c>
      <c r="F84" s="1">
        <v>1</v>
      </c>
      <c r="G84" s="1" t="s">
        <v>7380</v>
      </c>
      <c r="H84" s="1" t="s">
        <v>7381</v>
      </c>
      <c r="I84" s="1">
        <v>6</v>
      </c>
      <c r="L84" s="1">
        <v>4</v>
      </c>
      <c r="M84" s="1" t="s">
        <v>370</v>
      </c>
      <c r="N84" s="1" t="s">
        <v>7393</v>
      </c>
      <c r="S84" s="1" t="s">
        <v>49</v>
      </c>
      <c r="T84" s="1" t="s">
        <v>967</v>
      </c>
      <c r="W84" s="1" t="s">
        <v>38</v>
      </c>
      <c r="X84" s="1" t="s">
        <v>4338</v>
      </c>
      <c r="Y84" s="1" t="s">
        <v>10</v>
      </c>
      <c r="Z84" s="1" t="s">
        <v>4364</v>
      </c>
      <c r="AC84" s="1">
        <v>44</v>
      </c>
      <c r="AJ84" s="1" t="s">
        <v>17</v>
      </c>
      <c r="AK84" s="1" t="s">
        <v>5254</v>
      </c>
      <c r="AL84" s="1" t="s">
        <v>41</v>
      </c>
      <c r="AM84" s="1" t="s">
        <v>5259</v>
      </c>
      <c r="AT84" s="1" t="s">
        <v>105</v>
      </c>
      <c r="AU84" s="1" t="s">
        <v>4280</v>
      </c>
      <c r="AV84" s="1" t="s">
        <v>410</v>
      </c>
      <c r="AW84" s="1" t="s">
        <v>5922</v>
      </c>
      <c r="BG84" s="1" t="s">
        <v>105</v>
      </c>
      <c r="BH84" s="1" t="s">
        <v>4280</v>
      </c>
      <c r="BI84" s="1" t="s">
        <v>411</v>
      </c>
      <c r="BJ84" s="1" t="s">
        <v>6420</v>
      </c>
      <c r="BK84" s="1" t="s">
        <v>105</v>
      </c>
      <c r="BL84" s="1" t="s">
        <v>4280</v>
      </c>
      <c r="BM84" s="1" t="s">
        <v>412</v>
      </c>
      <c r="BN84" s="1" t="s">
        <v>6397</v>
      </c>
      <c r="BO84" s="1" t="s">
        <v>105</v>
      </c>
      <c r="BP84" s="1" t="s">
        <v>4280</v>
      </c>
      <c r="BQ84" s="1" t="s">
        <v>413</v>
      </c>
      <c r="BR84" s="1" t="s">
        <v>7808</v>
      </c>
      <c r="BS84" s="1" t="s">
        <v>414</v>
      </c>
      <c r="BT84" s="1" t="s">
        <v>5295</v>
      </c>
    </row>
    <row r="85" spans="1:31" ht="13.5" customHeight="1">
      <c r="A85" s="5" t="str">
        <f t="shared" si="4"/>
        <v>1861_화현내_0133</v>
      </c>
      <c r="B85" s="1">
        <v>1861</v>
      </c>
      <c r="C85" s="1" t="s">
        <v>9339</v>
      </c>
      <c r="D85" s="1" t="s">
        <v>9340</v>
      </c>
      <c r="E85" s="1">
        <v>84</v>
      </c>
      <c r="F85" s="1">
        <v>1</v>
      </c>
      <c r="G85" s="1" t="s">
        <v>7380</v>
      </c>
      <c r="H85" s="1" t="s">
        <v>7381</v>
      </c>
      <c r="I85" s="1">
        <v>6</v>
      </c>
      <c r="L85" s="1">
        <v>4</v>
      </c>
      <c r="M85" s="1" t="s">
        <v>370</v>
      </c>
      <c r="N85" s="1" t="s">
        <v>7393</v>
      </c>
      <c r="S85" s="1" t="s">
        <v>96</v>
      </c>
      <c r="T85" s="1" t="s">
        <v>4261</v>
      </c>
      <c r="W85" s="1" t="s">
        <v>290</v>
      </c>
      <c r="X85" s="1" t="s">
        <v>4337</v>
      </c>
      <c r="Y85" s="1" t="s">
        <v>10</v>
      </c>
      <c r="Z85" s="1" t="s">
        <v>4364</v>
      </c>
      <c r="AC85" s="1">
        <v>67</v>
      </c>
      <c r="AD85" s="1" t="s">
        <v>224</v>
      </c>
      <c r="AE85" s="1" t="s">
        <v>5244</v>
      </c>
    </row>
    <row r="86" spans="1:29" ht="13.5" customHeight="1">
      <c r="A86" s="5" t="str">
        <f t="shared" si="4"/>
        <v>1861_화현내_0133</v>
      </c>
      <c r="B86" s="1">
        <v>1861</v>
      </c>
      <c r="C86" s="1" t="s">
        <v>9339</v>
      </c>
      <c r="D86" s="1" t="s">
        <v>9340</v>
      </c>
      <c r="E86" s="1">
        <v>85</v>
      </c>
      <c r="F86" s="1">
        <v>1</v>
      </c>
      <c r="G86" s="1" t="s">
        <v>7380</v>
      </c>
      <c r="H86" s="1" t="s">
        <v>7381</v>
      </c>
      <c r="I86" s="1">
        <v>6</v>
      </c>
      <c r="L86" s="1">
        <v>4</v>
      </c>
      <c r="M86" s="1" t="s">
        <v>370</v>
      </c>
      <c r="N86" s="1" t="s">
        <v>7393</v>
      </c>
      <c r="S86" s="1" t="s">
        <v>131</v>
      </c>
      <c r="T86" s="1" t="s">
        <v>4263</v>
      </c>
      <c r="U86" s="1" t="s">
        <v>415</v>
      </c>
      <c r="V86" s="1" t="s">
        <v>4331</v>
      </c>
      <c r="Y86" s="1" t="s">
        <v>416</v>
      </c>
      <c r="Z86" s="1" t="s">
        <v>4673</v>
      </c>
      <c r="AC86" s="1">
        <v>39</v>
      </c>
    </row>
    <row r="87" spans="1:29" ht="13.5" customHeight="1">
      <c r="A87" s="5" t="str">
        <f t="shared" si="4"/>
        <v>1861_화현내_0133</v>
      </c>
      <c r="B87" s="1">
        <v>1861</v>
      </c>
      <c r="C87" s="1" t="s">
        <v>9339</v>
      </c>
      <c r="D87" s="1" t="s">
        <v>9340</v>
      </c>
      <c r="E87" s="1">
        <v>86</v>
      </c>
      <c r="F87" s="1">
        <v>1</v>
      </c>
      <c r="G87" s="1" t="s">
        <v>7380</v>
      </c>
      <c r="H87" s="1" t="s">
        <v>7381</v>
      </c>
      <c r="I87" s="1">
        <v>6</v>
      </c>
      <c r="L87" s="1">
        <v>4</v>
      </c>
      <c r="M87" s="1" t="s">
        <v>370</v>
      </c>
      <c r="N87" s="1" t="s">
        <v>7393</v>
      </c>
      <c r="S87" s="1" t="s">
        <v>134</v>
      </c>
      <c r="T87" s="1" t="s">
        <v>4270</v>
      </c>
      <c r="W87" s="1" t="s">
        <v>97</v>
      </c>
      <c r="X87" s="1" t="s">
        <v>8810</v>
      </c>
      <c r="Y87" s="1" t="s">
        <v>10</v>
      </c>
      <c r="Z87" s="1" t="s">
        <v>4364</v>
      </c>
      <c r="AC87" s="1">
        <v>39</v>
      </c>
    </row>
    <row r="88" spans="1:72" ht="13.5" customHeight="1">
      <c r="A88" s="5" t="str">
        <f t="shared" si="4"/>
        <v>1861_화현내_0133</v>
      </c>
      <c r="B88" s="1">
        <v>1861</v>
      </c>
      <c r="C88" s="1" t="s">
        <v>9339</v>
      </c>
      <c r="D88" s="1" t="s">
        <v>9340</v>
      </c>
      <c r="E88" s="1">
        <v>87</v>
      </c>
      <c r="F88" s="1">
        <v>1</v>
      </c>
      <c r="G88" s="1" t="s">
        <v>7380</v>
      </c>
      <c r="H88" s="1" t="s">
        <v>7381</v>
      </c>
      <c r="I88" s="1">
        <v>6</v>
      </c>
      <c r="L88" s="1">
        <v>5</v>
      </c>
      <c r="M88" s="1" t="s">
        <v>7918</v>
      </c>
      <c r="N88" s="1" t="s">
        <v>7919</v>
      </c>
      <c r="O88" s="1" t="s">
        <v>6</v>
      </c>
      <c r="P88" s="1" t="s">
        <v>4255</v>
      </c>
      <c r="T88" s="1" t="s">
        <v>8811</v>
      </c>
      <c r="U88" s="1" t="s">
        <v>37</v>
      </c>
      <c r="V88" s="1" t="s">
        <v>4283</v>
      </c>
      <c r="W88" s="1" t="s">
        <v>97</v>
      </c>
      <c r="X88" s="1" t="s">
        <v>8812</v>
      </c>
      <c r="Y88" s="1" t="s">
        <v>417</v>
      </c>
      <c r="Z88" s="1" t="s">
        <v>4412</v>
      </c>
      <c r="AC88" s="1">
        <v>54</v>
      </c>
      <c r="AD88" s="1" t="s">
        <v>221</v>
      </c>
      <c r="AE88" s="1" t="s">
        <v>5245</v>
      </c>
      <c r="AJ88" s="1" t="s">
        <v>17</v>
      </c>
      <c r="AK88" s="1" t="s">
        <v>5254</v>
      </c>
      <c r="AL88" s="1" t="s">
        <v>418</v>
      </c>
      <c r="AM88" s="1" t="s">
        <v>8813</v>
      </c>
      <c r="AT88" s="1" t="s">
        <v>42</v>
      </c>
      <c r="AU88" s="1" t="s">
        <v>5332</v>
      </c>
      <c r="AV88" s="1" t="s">
        <v>419</v>
      </c>
      <c r="AW88" s="1" t="s">
        <v>5921</v>
      </c>
      <c r="AX88" s="1" t="s">
        <v>420</v>
      </c>
      <c r="AY88" s="1" t="s">
        <v>7511</v>
      </c>
      <c r="AZ88" s="1" t="s">
        <v>421</v>
      </c>
      <c r="BA88" s="1" t="s">
        <v>5955</v>
      </c>
      <c r="BG88" s="1" t="s">
        <v>422</v>
      </c>
      <c r="BH88" s="1" t="s">
        <v>8814</v>
      </c>
      <c r="BI88" s="1" t="s">
        <v>423</v>
      </c>
      <c r="BJ88" s="1" t="s">
        <v>6419</v>
      </c>
      <c r="BK88" s="1" t="s">
        <v>424</v>
      </c>
      <c r="BL88" s="1" t="s">
        <v>6456</v>
      </c>
      <c r="BM88" s="1" t="s">
        <v>425</v>
      </c>
      <c r="BN88" s="1" t="s">
        <v>6827</v>
      </c>
      <c r="BO88" s="1" t="s">
        <v>42</v>
      </c>
      <c r="BP88" s="1" t="s">
        <v>5332</v>
      </c>
      <c r="BQ88" s="1" t="s">
        <v>426</v>
      </c>
      <c r="BR88" s="1" t="s">
        <v>7300</v>
      </c>
      <c r="BS88" s="1" t="s">
        <v>53</v>
      </c>
      <c r="BT88" s="1" t="s">
        <v>5260</v>
      </c>
    </row>
    <row r="89" spans="1:31" ht="13.5" customHeight="1">
      <c r="A89" s="5" t="str">
        <f t="shared" si="4"/>
        <v>1861_화현내_0133</v>
      </c>
      <c r="B89" s="1">
        <v>1861</v>
      </c>
      <c r="C89" s="1" t="s">
        <v>9339</v>
      </c>
      <c r="D89" s="1" t="s">
        <v>9340</v>
      </c>
      <c r="E89" s="1">
        <v>88</v>
      </c>
      <c r="F89" s="1">
        <v>1</v>
      </c>
      <c r="G89" s="1" t="s">
        <v>7380</v>
      </c>
      <c r="H89" s="1" t="s">
        <v>7381</v>
      </c>
      <c r="I89" s="1">
        <v>6</v>
      </c>
      <c r="L89" s="1">
        <v>5</v>
      </c>
      <c r="M89" s="1" t="s">
        <v>7918</v>
      </c>
      <c r="N89" s="1" t="s">
        <v>7919</v>
      </c>
      <c r="S89" s="1" t="s">
        <v>181</v>
      </c>
      <c r="T89" s="1" t="s">
        <v>4259</v>
      </c>
      <c r="Y89" s="1" t="s">
        <v>427</v>
      </c>
      <c r="Z89" s="1" t="s">
        <v>7485</v>
      </c>
      <c r="AC89" s="1">
        <v>26</v>
      </c>
      <c r="AD89" s="1" t="s">
        <v>428</v>
      </c>
      <c r="AE89" s="1" t="s">
        <v>5208</v>
      </c>
    </row>
    <row r="90" spans="1:31" ht="13.5" customHeight="1">
      <c r="A90" s="5" t="str">
        <f t="shared" si="4"/>
        <v>1861_화현내_0133</v>
      </c>
      <c r="B90" s="1">
        <v>1861</v>
      </c>
      <c r="C90" s="1" t="s">
        <v>9339</v>
      </c>
      <c r="D90" s="1" t="s">
        <v>9340</v>
      </c>
      <c r="E90" s="1">
        <v>89</v>
      </c>
      <c r="F90" s="1">
        <v>1</v>
      </c>
      <c r="G90" s="1" t="s">
        <v>7380</v>
      </c>
      <c r="H90" s="1" t="s">
        <v>7381</v>
      </c>
      <c r="I90" s="1">
        <v>6</v>
      </c>
      <c r="L90" s="1">
        <v>5</v>
      </c>
      <c r="M90" s="1" t="s">
        <v>7918</v>
      </c>
      <c r="N90" s="1" t="s">
        <v>7919</v>
      </c>
      <c r="S90" s="1" t="s">
        <v>181</v>
      </c>
      <c r="T90" s="1" t="s">
        <v>4259</v>
      </c>
      <c r="Y90" s="1" t="s">
        <v>429</v>
      </c>
      <c r="Z90" s="1" t="s">
        <v>6678</v>
      </c>
      <c r="AC90" s="1">
        <v>18</v>
      </c>
      <c r="AD90" s="1" t="s">
        <v>188</v>
      </c>
      <c r="AE90" s="1" t="s">
        <v>5193</v>
      </c>
    </row>
    <row r="91" spans="1:31" ht="13.5" customHeight="1">
      <c r="A91" s="5" t="str">
        <f t="shared" si="4"/>
        <v>1861_화현내_0133</v>
      </c>
      <c r="B91" s="1">
        <v>1861</v>
      </c>
      <c r="C91" s="1" t="s">
        <v>9339</v>
      </c>
      <c r="D91" s="1" t="s">
        <v>9340</v>
      </c>
      <c r="E91" s="1">
        <v>90</v>
      </c>
      <c r="F91" s="1">
        <v>1</v>
      </c>
      <c r="G91" s="1" t="s">
        <v>7380</v>
      </c>
      <c r="H91" s="1" t="s">
        <v>7381</v>
      </c>
      <c r="I91" s="1">
        <v>6</v>
      </c>
      <c r="L91" s="1">
        <v>5</v>
      </c>
      <c r="M91" s="1" t="s">
        <v>7918</v>
      </c>
      <c r="N91" s="1" t="s">
        <v>7919</v>
      </c>
      <c r="T91" s="1" t="s">
        <v>8815</v>
      </c>
      <c r="U91" s="1" t="s">
        <v>61</v>
      </c>
      <c r="V91" s="1" t="s">
        <v>4295</v>
      </c>
      <c r="Y91" s="1" t="s">
        <v>430</v>
      </c>
      <c r="Z91" s="1" t="s">
        <v>5160</v>
      </c>
      <c r="AD91" s="1" t="s">
        <v>428</v>
      </c>
      <c r="AE91" s="1" t="s">
        <v>5208</v>
      </c>
    </row>
    <row r="92" spans="1:72" ht="13.5" customHeight="1">
      <c r="A92" s="5" t="str">
        <f t="shared" si="4"/>
        <v>1861_화현내_0133</v>
      </c>
      <c r="B92" s="1">
        <v>1861</v>
      </c>
      <c r="C92" s="1" t="s">
        <v>9339</v>
      </c>
      <c r="D92" s="1" t="s">
        <v>9340</v>
      </c>
      <c r="E92" s="1">
        <v>91</v>
      </c>
      <c r="F92" s="1">
        <v>1</v>
      </c>
      <c r="G92" s="1" t="s">
        <v>7380</v>
      </c>
      <c r="H92" s="1" t="s">
        <v>7381</v>
      </c>
      <c r="I92" s="1">
        <v>7</v>
      </c>
      <c r="J92" s="1" t="s">
        <v>431</v>
      </c>
      <c r="K92" s="1" t="s">
        <v>4250</v>
      </c>
      <c r="L92" s="1">
        <v>1</v>
      </c>
      <c r="M92" s="1" t="s">
        <v>7920</v>
      </c>
      <c r="N92" s="1" t="s">
        <v>7921</v>
      </c>
      <c r="T92" s="1" t="s">
        <v>8777</v>
      </c>
      <c r="U92" s="1" t="s">
        <v>230</v>
      </c>
      <c r="V92" s="1" t="s">
        <v>4290</v>
      </c>
      <c r="W92" s="1" t="s">
        <v>309</v>
      </c>
      <c r="X92" s="1" t="s">
        <v>4343</v>
      </c>
      <c r="Y92" s="1" t="s">
        <v>432</v>
      </c>
      <c r="Z92" s="1" t="s">
        <v>4946</v>
      </c>
      <c r="AC92" s="1">
        <v>58</v>
      </c>
      <c r="AD92" s="1" t="s">
        <v>433</v>
      </c>
      <c r="AE92" s="1" t="s">
        <v>5199</v>
      </c>
      <c r="AJ92" s="1" t="s">
        <v>17</v>
      </c>
      <c r="AK92" s="1" t="s">
        <v>5254</v>
      </c>
      <c r="AL92" s="1" t="s">
        <v>312</v>
      </c>
      <c r="AM92" s="1" t="s">
        <v>5262</v>
      </c>
      <c r="AT92" s="1" t="s">
        <v>270</v>
      </c>
      <c r="AU92" s="1" t="s">
        <v>5331</v>
      </c>
      <c r="AV92" s="1" t="s">
        <v>434</v>
      </c>
      <c r="AW92" s="1" t="s">
        <v>5920</v>
      </c>
      <c r="BG92" s="1" t="s">
        <v>270</v>
      </c>
      <c r="BH92" s="1" t="s">
        <v>5331</v>
      </c>
      <c r="BI92" s="1" t="s">
        <v>435</v>
      </c>
      <c r="BJ92" s="1" t="s">
        <v>6418</v>
      </c>
      <c r="BK92" s="1" t="s">
        <v>270</v>
      </c>
      <c r="BL92" s="1" t="s">
        <v>5331</v>
      </c>
      <c r="BM92" s="1" t="s">
        <v>385</v>
      </c>
      <c r="BN92" s="1" t="s">
        <v>5446</v>
      </c>
      <c r="BQ92" s="1" t="s">
        <v>436</v>
      </c>
      <c r="BR92" s="1" t="s">
        <v>7299</v>
      </c>
      <c r="BS92" s="1" t="s">
        <v>148</v>
      </c>
      <c r="BT92" s="1" t="s">
        <v>5286</v>
      </c>
    </row>
    <row r="93" spans="1:72" ht="13.5" customHeight="1">
      <c r="A93" s="5" t="str">
        <f t="shared" si="4"/>
        <v>1861_화현내_0133</v>
      </c>
      <c r="B93" s="1">
        <v>1861</v>
      </c>
      <c r="C93" s="1" t="s">
        <v>9339</v>
      </c>
      <c r="D93" s="1" t="s">
        <v>9340</v>
      </c>
      <c r="E93" s="1">
        <v>92</v>
      </c>
      <c r="F93" s="1">
        <v>1</v>
      </c>
      <c r="G93" s="1" t="s">
        <v>7380</v>
      </c>
      <c r="H93" s="1" t="s">
        <v>7381</v>
      </c>
      <c r="I93" s="1">
        <v>7</v>
      </c>
      <c r="L93" s="1">
        <v>1</v>
      </c>
      <c r="M93" s="1" t="s">
        <v>7920</v>
      </c>
      <c r="N93" s="1" t="s">
        <v>7921</v>
      </c>
      <c r="S93" s="1" t="s">
        <v>49</v>
      </c>
      <c r="T93" s="1" t="s">
        <v>967</v>
      </c>
      <c r="W93" s="1" t="s">
        <v>97</v>
      </c>
      <c r="X93" s="1" t="s">
        <v>8816</v>
      </c>
      <c r="Y93" s="1" t="s">
        <v>291</v>
      </c>
      <c r="Z93" s="1" t="s">
        <v>5123</v>
      </c>
      <c r="AC93" s="1">
        <v>58</v>
      </c>
      <c r="AJ93" s="1" t="s">
        <v>17</v>
      </c>
      <c r="AK93" s="1" t="s">
        <v>5254</v>
      </c>
      <c r="AL93" s="1" t="s">
        <v>88</v>
      </c>
      <c r="AM93" s="1" t="s">
        <v>7489</v>
      </c>
      <c r="AT93" s="1" t="s">
        <v>270</v>
      </c>
      <c r="AU93" s="1" t="s">
        <v>5331</v>
      </c>
      <c r="AV93" s="1" t="s">
        <v>437</v>
      </c>
      <c r="AW93" s="1" t="s">
        <v>5919</v>
      </c>
      <c r="BG93" s="1" t="s">
        <v>270</v>
      </c>
      <c r="BH93" s="1" t="s">
        <v>5331</v>
      </c>
      <c r="BI93" s="1" t="s">
        <v>438</v>
      </c>
      <c r="BJ93" s="1" t="s">
        <v>6417</v>
      </c>
      <c r="BM93" s="1" t="s">
        <v>439</v>
      </c>
      <c r="BN93" s="1" t="s">
        <v>6826</v>
      </c>
      <c r="BQ93" s="1" t="s">
        <v>440</v>
      </c>
      <c r="BR93" s="1" t="s">
        <v>7298</v>
      </c>
      <c r="BS93" s="1" t="s">
        <v>58</v>
      </c>
      <c r="BT93" s="1" t="s">
        <v>5258</v>
      </c>
    </row>
    <row r="94" spans="1:72" ht="13.5" customHeight="1">
      <c r="A94" s="5" t="str">
        <f t="shared" si="4"/>
        <v>1861_화현내_0133</v>
      </c>
      <c r="B94" s="1">
        <v>1861</v>
      </c>
      <c r="C94" s="1" t="s">
        <v>9339</v>
      </c>
      <c r="D94" s="1" t="s">
        <v>9340</v>
      </c>
      <c r="E94" s="1">
        <v>93</v>
      </c>
      <c r="F94" s="1">
        <v>1</v>
      </c>
      <c r="G94" s="1" t="s">
        <v>7380</v>
      </c>
      <c r="H94" s="1" t="s">
        <v>7381</v>
      </c>
      <c r="I94" s="1">
        <v>7</v>
      </c>
      <c r="L94" s="1">
        <v>2</v>
      </c>
      <c r="M94" s="1" t="s">
        <v>7922</v>
      </c>
      <c r="N94" s="1" t="s">
        <v>7923</v>
      </c>
      <c r="O94" s="1" t="s">
        <v>6</v>
      </c>
      <c r="P94" s="1" t="s">
        <v>4255</v>
      </c>
      <c r="T94" s="1" t="s">
        <v>8817</v>
      </c>
      <c r="U94" s="1" t="s">
        <v>37</v>
      </c>
      <c r="V94" s="1" t="s">
        <v>4283</v>
      </c>
      <c r="W94" s="1" t="s">
        <v>38</v>
      </c>
      <c r="X94" s="1" t="s">
        <v>4338</v>
      </c>
      <c r="Y94" s="1" t="s">
        <v>441</v>
      </c>
      <c r="Z94" s="1" t="s">
        <v>4464</v>
      </c>
      <c r="AC94" s="1">
        <v>48</v>
      </c>
      <c r="AD94" s="1" t="s">
        <v>83</v>
      </c>
      <c r="AE94" s="1" t="s">
        <v>5209</v>
      </c>
      <c r="AJ94" s="1" t="s">
        <v>17</v>
      </c>
      <c r="AK94" s="1" t="s">
        <v>5254</v>
      </c>
      <c r="AL94" s="1" t="s">
        <v>41</v>
      </c>
      <c r="AM94" s="1" t="s">
        <v>5259</v>
      </c>
      <c r="AT94" s="1" t="s">
        <v>42</v>
      </c>
      <c r="AU94" s="1" t="s">
        <v>5332</v>
      </c>
      <c r="AV94" s="1" t="s">
        <v>442</v>
      </c>
      <c r="AW94" s="1" t="s">
        <v>5918</v>
      </c>
      <c r="BG94" s="1" t="s">
        <v>42</v>
      </c>
      <c r="BH94" s="1" t="s">
        <v>5332</v>
      </c>
      <c r="BI94" s="1" t="s">
        <v>443</v>
      </c>
      <c r="BJ94" s="1" t="s">
        <v>4598</v>
      </c>
      <c r="BM94" s="1" t="s">
        <v>444</v>
      </c>
      <c r="BN94" s="1" t="s">
        <v>6825</v>
      </c>
      <c r="BQ94" s="1" t="s">
        <v>445</v>
      </c>
      <c r="BR94" s="1" t="s">
        <v>7550</v>
      </c>
      <c r="BS94" s="1" t="s">
        <v>88</v>
      </c>
      <c r="BT94" s="1" t="s">
        <v>7489</v>
      </c>
    </row>
    <row r="95" spans="1:72" ht="13.5" customHeight="1">
      <c r="A95" s="5" t="str">
        <f t="shared" si="4"/>
        <v>1861_화현내_0133</v>
      </c>
      <c r="B95" s="1">
        <v>1861</v>
      </c>
      <c r="C95" s="1" t="s">
        <v>9339</v>
      </c>
      <c r="D95" s="1" t="s">
        <v>9340</v>
      </c>
      <c r="E95" s="1">
        <v>94</v>
      </c>
      <c r="F95" s="1">
        <v>1</v>
      </c>
      <c r="G95" s="1" t="s">
        <v>7380</v>
      </c>
      <c r="H95" s="1" t="s">
        <v>7381</v>
      </c>
      <c r="I95" s="1">
        <v>7</v>
      </c>
      <c r="L95" s="1">
        <v>2</v>
      </c>
      <c r="M95" s="1" t="s">
        <v>7922</v>
      </c>
      <c r="N95" s="1" t="s">
        <v>7923</v>
      </c>
      <c r="S95" s="1" t="s">
        <v>49</v>
      </c>
      <c r="T95" s="1" t="s">
        <v>967</v>
      </c>
      <c r="W95" s="1" t="s">
        <v>97</v>
      </c>
      <c r="X95" s="1" t="s">
        <v>8818</v>
      </c>
      <c r="Y95" s="1" t="s">
        <v>10</v>
      </c>
      <c r="Z95" s="1" t="s">
        <v>4364</v>
      </c>
      <c r="AC95" s="1">
        <v>36</v>
      </c>
      <c r="AJ95" s="1" t="s">
        <v>17</v>
      </c>
      <c r="AK95" s="1" t="s">
        <v>5254</v>
      </c>
      <c r="AL95" s="1" t="s">
        <v>88</v>
      </c>
      <c r="AM95" s="1" t="s">
        <v>7489</v>
      </c>
      <c r="AT95" s="1" t="s">
        <v>42</v>
      </c>
      <c r="AU95" s="1" t="s">
        <v>5332</v>
      </c>
      <c r="AV95" s="1" t="s">
        <v>446</v>
      </c>
      <c r="AW95" s="1" t="s">
        <v>5917</v>
      </c>
      <c r="BG95" s="1" t="s">
        <v>42</v>
      </c>
      <c r="BH95" s="1" t="s">
        <v>5332</v>
      </c>
      <c r="BI95" s="1" t="s">
        <v>447</v>
      </c>
      <c r="BJ95" s="1" t="s">
        <v>6416</v>
      </c>
      <c r="BM95" s="1" t="s">
        <v>448</v>
      </c>
      <c r="BN95" s="1" t="s">
        <v>6824</v>
      </c>
      <c r="BQ95" s="1" t="s">
        <v>449</v>
      </c>
      <c r="BR95" s="1" t="s">
        <v>7297</v>
      </c>
      <c r="BS95" s="1" t="s">
        <v>148</v>
      </c>
      <c r="BT95" s="1" t="s">
        <v>5286</v>
      </c>
    </row>
    <row r="96" spans="1:72" ht="13.5" customHeight="1">
      <c r="A96" s="5" t="str">
        <f aca="true" t="shared" si="5" ref="A96:A116">HYPERLINK("http://kyu.snu.ac.kr/sdhj/index.jsp?type=hj/GK14782_00IH_0001_0134.jpg","1861_화현내_0134")</f>
        <v>1861_화현내_0134</v>
      </c>
      <c r="B96" s="1">
        <v>1861</v>
      </c>
      <c r="C96" s="1" t="s">
        <v>9339</v>
      </c>
      <c r="D96" s="1" t="s">
        <v>9340</v>
      </c>
      <c r="E96" s="1">
        <v>95</v>
      </c>
      <c r="F96" s="1">
        <v>1</v>
      </c>
      <c r="G96" s="1" t="s">
        <v>7380</v>
      </c>
      <c r="H96" s="1" t="s">
        <v>7381</v>
      </c>
      <c r="I96" s="1">
        <v>7</v>
      </c>
      <c r="L96" s="1">
        <v>3</v>
      </c>
      <c r="M96" s="1" t="s">
        <v>7924</v>
      </c>
      <c r="N96" s="1" t="s">
        <v>7925</v>
      </c>
      <c r="O96" s="1" t="s">
        <v>6</v>
      </c>
      <c r="P96" s="1" t="s">
        <v>4255</v>
      </c>
      <c r="T96" s="1" t="s">
        <v>8819</v>
      </c>
      <c r="U96" s="1" t="s">
        <v>105</v>
      </c>
      <c r="V96" s="1" t="s">
        <v>4280</v>
      </c>
      <c r="W96" s="1" t="s">
        <v>450</v>
      </c>
      <c r="X96" s="1" t="s">
        <v>4356</v>
      </c>
      <c r="Y96" s="1" t="s">
        <v>168</v>
      </c>
      <c r="Z96" s="1" t="s">
        <v>5159</v>
      </c>
      <c r="AC96" s="1">
        <v>30</v>
      </c>
      <c r="AD96" s="1" t="s">
        <v>183</v>
      </c>
      <c r="AE96" s="1" t="s">
        <v>5218</v>
      </c>
      <c r="AJ96" s="1" t="s">
        <v>17</v>
      </c>
      <c r="AK96" s="1" t="s">
        <v>5254</v>
      </c>
      <c r="AL96" s="1" t="s">
        <v>451</v>
      </c>
      <c r="AM96" s="1" t="s">
        <v>5308</v>
      </c>
      <c r="AT96" s="1" t="s">
        <v>105</v>
      </c>
      <c r="AU96" s="1" t="s">
        <v>4280</v>
      </c>
      <c r="AV96" s="1" t="s">
        <v>452</v>
      </c>
      <c r="AW96" s="1" t="s">
        <v>5836</v>
      </c>
      <c r="BG96" s="1" t="s">
        <v>105</v>
      </c>
      <c r="BH96" s="1" t="s">
        <v>4280</v>
      </c>
      <c r="BI96" s="1" t="s">
        <v>301</v>
      </c>
      <c r="BJ96" s="1" t="s">
        <v>5890</v>
      </c>
      <c r="BK96" s="1" t="s">
        <v>105</v>
      </c>
      <c r="BL96" s="1" t="s">
        <v>4280</v>
      </c>
      <c r="BM96" s="1" t="s">
        <v>453</v>
      </c>
      <c r="BN96" s="1" t="s">
        <v>4475</v>
      </c>
      <c r="BQ96" s="1" t="s">
        <v>454</v>
      </c>
      <c r="BR96" s="1" t="s">
        <v>7296</v>
      </c>
      <c r="BS96" s="1" t="s">
        <v>180</v>
      </c>
      <c r="BT96" s="1" t="s">
        <v>5255</v>
      </c>
    </row>
    <row r="97" spans="1:72" ht="13.5" customHeight="1">
      <c r="A97" s="5" t="str">
        <f t="shared" si="5"/>
        <v>1861_화현내_0134</v>
      </c>
      <c r="B97" s="1">
        <v>1861</v>
      </c>
      <c r="C97" s="1" t="s">
        <v>9339</v>
      </c>
      <c r="D97" s="1" t="s">
        <v>9340</v>
      </c>
      <c r="E97" s="1">
        <v>96</v>
      </c>
      <c r="F97" s="1">
        <v>1</v>
      </c>
      <c r="G97" s="1" t="s">
        <v>7380</v>
      </c>
      <c r="H97" s="1" t="s">
        <v>7381</v>
      </c>
      <c r="I97" s="1">
        <v>7</v>
      </c>
      <c r="L97" s="1">
        <v>3</v>
      </c>
      <c r="M97" s="1" t="s">
        <v>7924</v>
      </c>
      <c r="N97" s="1" t="s">
        <v>7925</v>
      </c>
      <c r="S97" s="1" t="s">
        <v>49</v>
      </c>
      <c r="T97" s="1" t="s">
        <v>967</v>
      </c>
      <c r="W97" s="1" t="s">
        <v>455</v>
      </c>
      <c r="X97" s="1" t="s">
        <v>4379</v>
      </c>
      <c r="Y97" s="1" t="s">
        <v>10</v>
      </c>
      <c r="Z97" s="1" t="s">
        <v>4364</v>
      </c>
      <c r="AC97" s="1">
        <v>30</v>
      </c>
      <c r="AJ97" s="1" t="s">
        <v>17</v>
      </c>
      <c r="AK97" s="1" t="s">
        <v>5254</v>
      </c>
      <c r="AL97" s="1" t="s">
        <v>212</v>
      </c>
      <c r="AM97" s="1" t="s">
        <v>4706</v>
      </c>
      <c r="AT97" s="1" t="s">
        <v>105</v>
      </c>
      <c r="AU97" s="1" t="s">
        <v>4280</v>
      </c>
      <c r="AV97" s="1" t="s">
        <v>456</v>
      </c>
      <c r="AW97" s="1" t="s">
        <v>5916</v>
      </c>
      <c r="BG97" s="1" t="s">
        <v>105</v>
      </c>
      <c r="BH97" s="1" t="s">
        <v>4280</v>
      </c>
      <c r="BI97" s="1" t="s">
        <v>457</v>
      </c>
      <c r="BJ97" s="1" t="s">
        <v>6204</v>
      </c>
      <c r="BM97" s="1" t="s">
        <v>458</v>
      </c>
      <c r="BN97" s="1" t="s">
        <v>6170</v>
      </c>
      <c r="BQ97" s="1" t="s">
        <v>459</v>
      </c>
      <c r="BR97" s="1" t="s">
        <v>7732</v>
      </c>
      <c r="BS97" s="1" t="s">
        <v>165</v>
      </c>
      <c r="BT97" s="1" t="s">
        <v>5302</v>
      </c>
    </row>
    <row r="98" spans="1:72" ht="13.5" customHeight="1">
      <c r="A98" s="5" t="str">
        <f t="shared" si="5"/>
        <v>1861_화현내_0134</v>
      </c>
      <c r="B98" s="1">
        <v>1861</v>
      </c>
      <c r="C98" s="1" t="s">
        <v>9339</v>
      </c>
      <c r="D98" s="1" t="s">
        <v>9340</v>
      </c>
      <c r="E98" s="1">
        <v>97</v>
      </c>
      <c r="F98" s="1">
        <v>1</v>
      </c>
      <c r="G98" s="1" t="s">
        <v>7380</v>
      </c>
      <c r="H98" s="1" t="s">
        <v>7381</v>
      </c>
      <c r="I98" s="1">
        <v>7</v>
      </c>
      <c r="L98" s="1">
        <v>4</v>
      </c>
      <c r="M98" s="1" t="s">
        <v>431</v>
      </c>
      <c r="N98" s="1" t="s">
        <v>4250</v>
      </c>
      <c r="T98" s="1" t="s">
        <v>8764</v>
      </c>
      <c r="U98" s="1" t="s">
        <v>100</v>
      </c>
      <c r="V98" s="1" t="s">
        <v>4325</v>
      </c>
      <c r="W98" s="1" t="s">
        <v>38</v>
      </c>
      <c r="X98" s="1" t="s">
        <v>4338</v>
      </c>
      <c r="Y98" s="1" t="s">
        <v>460</v>
      </c>
      <c r="Z98" s="1" t="s">
        <v>5158</v>
      </c>
      <c r="AC98" s="1">
        <v>40</v>
      </c>
      <c r="AD98" s="1" t="s">
        <v>40</v>
      </c>
      <c r="AE98" s="1" t="s">
        <v>5219</v>
      </c>
      <c r="AJ98" s="1" t="s">
        <v>17</v>
      </c>
      <c r="AK98" s="1" t="s">
        <v>5254</v>
      </c>
      <c r="AL98" s="1" t="s">
        <v>41</v>
      </c>
      <c r="AM98" s="1" t="s">
        <v>5259</v>
      </c>
      <c r="AT98" s="1" t="s">
        <v>270</v>
      </c>
      <c r="AU98" s="1" t="s">
        <v>5331</v>
      </c>
      <c r="AV98" s="1" t="s">
        <v>461</v>
      </c>
      <c r="AW98" s="1" t="s">
        <v>5915</v>
      </c>
      <c r="BG98" s="1" t="s">
        <v>270</v>
      </c>
      <c r="BH98" s="1" t="s">
        <v>5331</v>
      </c>
      <c r="BI98" s="1" t="s">
        <v>462</v>
      </c>
      <c r="BJ98" s="1" t="s">
        <v>5699</v>
      </c>
      <c r="BK98" s="1" t="s">
        <v>270</v>
      </c>
      <c r="BL98" s="1" t="s">
        <v>5331</v>
      </c>
      <c r="BM98" s="1" t="s">
        <v>463</v>
      </c>
      <c r="BN98" s="1" t="s">
        <v>6389</v>
      </c>
      <c r="BO98" s="1" t="s">
        <v>270</v>
      </c>
      <c r="BP98" s="1" t="s">
        <v>5331</v>
      </c>
      <c r="BQ98" s="1" t="s">
        <v>464</v>
      </c>
      <c r="BR98" s="1" t="s">
        <v>7295</v>
      </c>
      <c r="BS98" s="1" t="s">
        <v>465</v>
      </c>
      <c r="BT98" s="1" t="s">
        <v>5266</v>
      </c>
    </row>
    <row r="99" spans="1:72" ht="13.5" customHeight="1">
      <c r="A99" s="5" t="str">
        <f t="shared" si="5"/>
        <v>1861_화현내_0134</v>
      </c>
      <c r="B99" s="1">
        <v>1861</v>
      </c>
      <c r="C99" s="1" t="s">
        <v>9339</v>
      </c>
      <c r="D99" s="1" t="s">
        <v>9340</v>
      </c>
      <c r="E99" s="1">
        <v>98</v>
      </c>
      <c r="F99" s="1">
        <v>1</v>
      </c>
      <c r="G99" s="1" t="s">
        <v>7380</v>
      </c>
      <c r="H99" s="1" t="s">
        <v>7381</v>
      </c>
      <c r="I99" s="1">
        <v>7</v>
      </c>
      <c r="L99" s="1">
        <v>4</v>
      </c>
      <c r="M99" s="1" t="s">
        <v>431</v>
      </c>
      <c r="N99" s="1" t="s">
        <v>4250</v>
      </c>
      <c r="S99" s="1" t="s">
        <v>49</v>
      </c>
      <c r="T99" s="1" t="s">
        <v>967</v>
      </c>
      <c r="W99" s="1" t="s">
        <v>97</v>
      </c>
      <c r="X99" s="1" t="s">
        <v>8765</v>
      </c>
      <c r="Y99" s="1" t="s">
        <v>291</v>
      </c>
      <c r="Z99" s="1" t="s">
        <v>5123</v>
      </c>
      <c r="AC99" s="1">
        <v>40</v>
      </c>
      <c r="AD99" s="1" t="s">
        <v>40</v>
      </c>
      <c r="AE99" s="1" t="s">
        <v>5219</v>
      </c>
      <c r="AJ99" s="1" t="s">
        <v>17</v>
      </c>
      <c r="AK99" s="1" t="s">
        <v>5254</v>
      </c>
      <c r="AL99" s="1" t="s">
        <v>88</v>
      </c>
      <c r="AM99" s="1" t="s">
        <v>7489</v>
      </c>
      <c r="AT99" s="1" t="s">
        <v>270</v>
      </c>
      <c r="AU99" s="1" t="s">
        <v>5331</v>
      </c>
      <c r="AV99" s="1" t="s">
        <v>466</v>
      </c>
      <c r="AW99" s="1" t="s">
        <v>5914</v>
      </c>
      <c r="BG99" s="1" t="s">
        <v>270</v>
      </c>
      <c r="BH99" s="1" t="s">
        <v>5331</v>
      </c>
      <c r="BI99" s="1" t="s">
        <v>467</v>
      </c>
      <c r="BJ99" s="1" t="s">
        <v>6415</v>
      </c>
      <c r="BK99" s="1" t="s">
        <v>270</v>
      </c>
      <c r="BL99" s="1" t="s">
        <v>5331</v>
      </c>
      <c r="BM99" s="1" t="s">
        <v>468</v>
      </c>
      <c r="BN99" s="1" t="s">
        <v>6823</v>
      </c>
      <c r="BO99" s="1" t="s">
        <v>270</v>
      </c>
      <c r="BP99" s="1" t="s">
        <v>5331</v>
      </c>
      <c r="BQ99" s="1" t="s">
        <v>469</v>
      </c>
      <c r="BR99" s="1" t="s">
        <v>7819</v>
      </c>
      <c r="BS99" s="1" t="s">
        <v>95</v>
      </c>
      <c r="BT99" s="1" t="s">
        <v>5256</v>
      </c>
    </row>
    <row r="100" spans="1:29" ht="13.5" customHeight="1">
      <c r="A100" s="5" t="str">
        <f t="shared" si="5"/>
        <v>1861_화현내_0134</v>
      </c>
      <c r="B100" s="1">
        <v>1861</v>
      </c>
      <c r="C100" s="1" t="s">
        <v>9339</v>
      </c>
      <c r="D100" s="1" t="s">
        <v>9340</v>
      </c>
      <c r="E100" s="1">
        <v>99</v>
      </c>
      <c r="F100" s="1">
        <v>1</v>
      </c>
      <c r="G100" s="1" t="s">
        <v>7380</v>
      </c>
      <c r="H100" s="1" t="s">
        <v>7381</v>
      </c>
      <c r="I100" s="1">
        <v>7</v>
      </c>
      <c r="L100" s="1">
        <v>4</v>
      </c>
      <c r="M100" s="1" t="s">
        <v>431</v>
      </c>
      <c r="N100" s="1" t="s">
        <v>4250</v>
      </c>
      <c r="S100" s="1" t="s">
        <v>181</v>
      </c>
      <c r="T100" s="1" t="s">
        <v>4259</v>
      </c>
      <c r="U100" s="1" t="s">
        <v>230</v>
      </c>
      <c r="V100" s="1" t="s">
        <v>4290</v>
      </c>
      <c r="Y100" s="1" t="s">
        <v>470</v>
      </c>
      <c r="Z100" s="1" t="s">
        <v>5157</v>
      </c>
      <c r="AC100" s="1">
        <v>15</v>
      </c>
    </row>
    <row r="101" spans="1:29" ht="13.5" customHeight="1">
      <c r="A101" s="5" t="str">
        <f t="shared" si="5"/>
        <v>1861_화현내_0134</v>
      </c>
      <c r="B101" s="1">
        <v>1861</v>
      </c>
      <c r="C101" s="1" t="s">
        <v>9339</v>
      </c>
      <c r="D101" s="1" t="s">
        <v>9340</v>
      </c>
      <c r="E101" s="1">
        <v>100</v>
      </c>
      <c r="F101" s="1">
        <v>1</v>
      </c>
      <c r="G101" s="1" t="s">
        <v>7380</v>
      </c>
      <c r="H101" s="1" t="s">
        <v>7381</v>
      </c>
      <c r="I101" s="1">
        <v>7</v>
      </c>
      <c r="L101" s="1">
        <v>4</v>
      </c>
      <c r="M101" s="1" t="s">
        <v>431</v>
      </c>
      <c r="N101" s="1" t="s">
        <v>4250</v>
      </c>
      <c r="S101" s="1" t="s">
        <v>181</v>
      </c>
      <c r="T101" s="1" t="s">
        <v>4259</v>
      </c>
      <c r="U101" s="1" t="s">
        <v>230</v>
      </c>
      <c r="V101" s="1" t="s">
        <v>4290</v>
      </c>
      <c r="Y101" s="1" t="s">
        <v>471</v>
      </c>
      <c r="Z101" s="1" t="s">
        <v>5156</v>
      </c>
      <c r="AC101" s="1">
        <v>15</v>
      </c>
    </row>
    <row r="102" spans="1:72" ht="13.5" customHeight="1">
      <c r="A102" s="5" t="str">
        <f t="shared" si="5"/>
        <v>1861_화현내_0134</v>
      </c>
      <c r="B102" s="1">
        <v>1861</v>
      </c>
      <c r="C102" s="1" t="s">
        <v>9339</v>
      </c>
      <c r="D102" s="1" t="s">
        <v>9340</v>
      </c>
      <c r="E102" s="1">
        <v>101</v>
      </c>
      <c r="F102" s="1">
        <v>1</v>
      </c>
      <c r="G102" s="1" t="s">
        <v>7380</v>
      </c>
      <c r="H102" s="1" t="s">
        <v>7381</v>
      </c>
      <c r="I102" s="1">
        <v>7</v>
      </c>
      <c r="L102" s="1">
        <v>5</v>
      </c>
      <c r="M102" s="1" t="s">
        <v>7926</v>
      </c>
      <c r="N102" s="1" t="s">
        <v>7927</v>
      </c>
      <c r="T102" s="1" t="s">
        <v>8820</v>
      </c>
      <c r="U102" s="1" t="s">
        <v>472</v>
      </c>
      <c r="V102" s="1" t="s">
        <v>4294</v>
      </c>
      <c r="W102" s="1" t="s">
        <v>97</v>
      </c>
      <c r="X102" s="1" t="s">
        <v>8821</v>
      </c>
      <c r="Y102" s="1" t="s">
        <v>473</v>
      </c>
      <c r="Z102" s="1" t="s">
        <v>5155</v>
      </c>
      <c r="AC102" s="1">
        <v>50</v>
      </c>
      <c r="AD102" s="1" t="s">
        <v>167</v>
      </c>
      <c r="AE102" s="1" t="s">
        <v>5216</v>
      </c>
      <c r="AJ102" s="1" t="s">
        <v>17</v>
      </c>
      <c r="AK102" s="1" t="s">
        <v>5254</v>
      </c>
      <c r="AL102" s="1" t="s">
        <v>88</v>
      </c>
      <c r="AM102" s="1" t="s">
        <v>7489</v>
      </c>
      <c r="AT102" s="1" t="s">
        <v>270</v>
      </c>
      <c r="AU102" s="1" t="s">
        <v>5331</v>
      </c>
      <c r="AV102" s="1" t="s">
        <v>474</v>
      </c>
      <c r="AW102" s="1" t="s">
        <v>5723</v>
      </c>
      <c r="BG102" s="1" t="s">
        <v>270</v>
      </c>
      <c r="BH102" s="1" t="s">
        <v>5331</v>
      </c>
      <c r="BI102" s="1" t="s">
        <v>475</v>
      </c>
      <c r="BJ102" s="1" t="s">
        <v>7443</v>
      </c>
      <c r="BM102" s="1" t="s">
        <v>476</v>
      </c>
      <c r="BN102" s="1" t="s">
        <v>6625</v>
      </c>
      <c r="BQ102" s="1" t="s">
        <v>477</v>
      </c>
      <c r="BR102" s="1" t="s">
        <v>7294</v>
      </c>
      <c r="BS102" s="1" t="s">
        <v>88</v>
      </c>
      <c r="BT102" s="1" t="s">
        <v>7489</v>
      </c>
    </row>
    <row r="103" spans="1:72" ht="13.5" customHeight="1">
      <c r="A103" s="5" t="str">
        <f t="shared" si="5"/>
        <v>1861_화현내_0134</v>
      </c>
      <c r="B103" s="1">
        <v>1861</v>
      </c>
      <c r="C103" s="1" t="s">
        <v>9339</v>
      </c>
      <c r="D103" s="1" t="s">
        <v>9340</v>
      </c>
      <c r="E103" s="1">
        <v>102</v>
      </c>
      <c r="F103" s="1">
        <v>1</v>
      </c>
      <c r="G103" s="1" t="s">
        <v>7380</v>
      </c>
      <c r="H103" s="1" t="s">
        <v>7381</v>
      </c>
      <c r="I103" s="1">
        <v>7</v>
      </c>
      <c r="L103" s="1">
        <v>5</v>
      </c>
      <c r="M103" s="1" t="s">
        <v>7926</v>
      </c>
      <c r="N103" s="1" t="s">
        <v>7927</v>
      </c>
      <c r="S103" s="1" t="s">
        <v>49</v>
      </c>
      <c r="T103" s="1" t="s">
        <v>967</v>
      </c>
      <c r="W103" s="1" t="s">
        <v>135</v>
      </c>
      <c r="X103" s="1" t="s">
        <v>8822</v>
      </c>
      <c r="Y103" s="1" t="s">
        <v>10</v>
      </c>
      <c r="Z103" s="1" t="s">
        <v>4364</v>
      </c>
      <c r="AC103" s="1">
        <v>44</v>
      </c>
      <c r="AJ103" s="1" t="s">
        <v>17</v>
      </c>
      <c r="AK103" s="1" t="s">
        <v>5254</v>
      </c>
      <c r="AL103" s="1" t="s">
        <v>74</v>
      </c>
      <c r="AM103" s="1" t="s">
        <v>4740</v>
      </c>
      <c r="AT103" s="1" t="s">
        <v>270</v>
      </c>
      <c r="AU103" s="1" t="s">
        <v>5331</v>
      </c>
      <c r="AV103" s="1" t="s">
        <v>478</v>
      </c>
      <c r="AW103" s="1" t="s">
        <v>4608</v>
      </c>
      <c r="BG103" s="1" t="s">
        <v>270</v>
      </c>
      <c r="BH103" s="1" t="s">
        <v>5331</v>
      </c>
      <c r="BI103" s="1" t="s">
        <v>479</v>
      </c>
      <c r="BJ103" s="1" t="s">
        <v>7477</v>
      </c>
      <c r="BM103" s="1" t="s">
        <v>480</v>
      </c>
      <c r="BN103" s="1" t="s">
        <v>5554</v>
      </c>
      <c r="BQ103" s="1" t="s">
        <v>481</v>
      </c>
      <c r="BR103" s="1" t="s">
        <v>7821</v>
      </c>
      <c r="BS103" s="1" t="s">
        <v>165</v>
      </c>
      <c r="BT103" s="1" t="s">
        <v>5302</v>
      </c>
    </row>
    <row r="104" spans="1:72" ht="13.5" customHeight="1">
      <c r="A104" s="5" t="str">
        <f t="shared" si="5"/>
        <v>1861_화현내_0134</v>
      </c>
      <c r="B104" s="1">
        <v>1861</v>
      </c>
      <c r="C104" s="1" t="s">
        <v>9339</v>
      </c>
      <c r="D104" s="1" t="s">
        <v>9340</v>
      </c>
      <c r="E104" s="1">
        <v>103</v>
      </c>
      <c r="F104" s="1">
        <v>1</v>
      </c>
      <c r="G104" s="1" t="s">
        <v>7380</v>
      </c>
      <c r="H104" s="1" t="s">
        <v>7381</v>
      </c>
      <c r="I104" s="1">
        <v>8</v>
      </c>
      <c r="J104" s="1" t="s">
        <v>482</v>
      </c>
      <c r="K104" s="1" t="s">
        <v>7387</v>
      </c>
      <c r="L104" s="1">
        <v>1</v>
      </c>
      <c r="M104" s="1" t="s">
        <v>7928</v>
      </c>
      <c r="N104" s="1" t="s">
        <v>7929</v>
      </c>
      <c r="T104" s="1" t="s">
        <v>8823</v>
      </c>
      <c r="U104" s="1" t="s">
        <v>105</v>
      </c>
      <c r="V104" s="1" t="s">
        <v>4280</v>
      </c>
      <c r="W104" s="1" t="s">
        <v>483</v>
      </c>
      <c r="X104" s="1" t="s">
        <v>4369</v>
      </c>
      <c r="Y104" s="1" t="s">
        <v>484</v>
      </c>
      <c r="Z104" s="1" t="s">
        <v>5154</v>
      </c>
      <c r="AC104" s="1">
        <v>58</v>
      </c>
      <c r="AD104" s="1" t="s">
        <v>433</v>
      </c>
      <c r="AE104" s="1" t="s">
        <v>5199</v>
      </c>
      <c r="AJ104" s="1" t="s">
        <v>17</v>
      </c>
      <c r="AK104" s="1" t="s">
        <v>5254</v>
      </c>
      <c r="AL104" s="1" t="s">
        <v>485</v>
      </c>
      <c r="AM104" s="1" t="s">
        <v>7495</v>
      </c>
      <c r="AT104" s="1" t="s">
        <v>105</v>
      </c>
      <c r="AU104" s="1" t="s">
        <v>4280</v>
      </c>
      <c r="AV104" s="1" t="s">
        <v>486</v>
      </c>
      <c r="AW104" s="1" t="s">
        <v>5826</v>
      </c>
      <c r="BG104" s="1" t="s">
        <v>105</v>
      </c>
      <c r="BH104" s="1" t="s">
        <v>4280</v>
      </c>
      <c r="BI104" s="1" t="s">
        <v>487</v>
      </c>
      <c r="BJ104" s="1" t="s">
        <v>6414</v>
      </c>
      <c r="BK104" s="1" t="s">
        <v>105</v>
      </c>
      <c r="BL104" s="1" t="s">
        <v>4280</v>
      </c>
      <c r="BM104" s="1" t="s">
        <v>488</v>
      </c>
      <c r="BN104" s="1" t="s">
        <v>4338</v>
      </c>
      <c r="BO104" s="1" t="s">
        <v>105</v>
      </c>
      <c r="BP104" s="1" t="s">
        <v>4280</v>
      </c>
      <c r="BQ104" s="1" t="s">
        <v>489</v>
      </c>
      <c r="BR104" s="1" t="s">
        <v>7293</v>
      </c>
      <c r="BS104" s="1" t="s">
        <v>388</v>
      </c>
      <c r="BT104" s="1" t="s">
        <v>5267</v>
      </c>
    </row>
    <row r="105" spans="1:29" ht="13.5" customHeight="1">
      <c r="A105" s="5" t="str">
        <f t="shared" si="5"/>
        <v>1861_화현내_0134</v>
      </c>
      <c r="B105" s="1">
        <v>1861</v>
      </c>
      <c r="C105" s="1" t="s">
        <v>9339</v>
      </c>
      <c r="D105" s="1" t="s">
        <v>9340</v>
      </c>
      <c r="E105" s="1">
        <v>104</v>
      </c>
      <c r="F105" s="1">
        <v>1</v>
      </c>
      <c r="G105" s="1" t="s">
        <v>7380</v>
      </c>
      <c r="H105" s="1" t="s">
        <v>7381</v>
      </c>
      <c r="I105" s="1">
        <v>8</v>
      </c>
      <c r="L105" s="1">
        <v>1</v>
      </c>
      <c r="M105" s="1" t="s">
        <v>7928</v>
      </c>
      <c r="N105" s="1" t="s">
        <v>7929</v>
      </c>
      <c r="S105" s="1" t="s">
        <v>181</v>
      </c>
      <c r="T105" s="1" t="s">
        <v>4259</v>
      </c>
      <c r="U105" s="1" t="s">
        <v>105</v>
      </c>
      <c r="V105" s="1" t="s">
        <v>4280</v>
      </c>
      <c r="Y105" s="1" t="s">
        <v>490</v>
      </c>
      <c r="Z105" s="1" t="s">
        <v>4757</v>
      </c>
      <c r="AC105" s="1">
        <v>32</v>
      </c>
    </row>
    <row r="106" spans="1:72" ht="13.5" customHeight="1">
      <c r="A106" s="5" t="str">
        <f t="shared" si="5"/>
        <v>1861_화현내_0134</v>
      </c>
      <c r="B106" s="1">
        <v>1861</v>
      </c>
      <c r="C106" s="1" t="s">
        <v>9339</v>
      </c>
      <c r="D106" s="1" t="s">
        <v>9340</v>
      </c>
      <c r="E106" s="1">
        <v>105</v>
      </c>
      <c r="F106" s="1">
        <v>1</v>
      </c>
      <c r="G106" s="1" t="s">
        <v>7380</v>
      </c>
      <c r="H106" s="1" t="s">
        <v>7381</v>
      </c>
      <c r="I106" s="1">
        <v>8</v>
      </c>
      <c r="L106" s="1">
        <v>2</v>
      </c>
      <c r="M106" s="1" t="s">
        <v>7930</v>
      </c>
      <c r="N106" s="1" t="s">
        <v>7931</v>
      </c>
      <c r="O106" s="1" t="s">
        <v>6</v>
      </c>
      <c r="P106" s="1" t="s">
        <v>4255</v>
      </c>
      <c r="T106" s="1" t="s">
        <v>8754</v>
      </c>
      <c r="U106" s="1" t="s">
        <v>491</v>
      </c>
      <c r="V106" s="1" t="s">
        <v>4330</v>
      </c>
      <c r="W106" s="1" t="s">
        <v>492</v>
      </c>
      <c r="X106" s="1" t="s">
        <v>4350</v>
      </c>
      <c r="Y106" s="1" t="s">
        <v>493</v>
      </c>
      <c r="Z106" s="1" t="s">
        <v>5153</v>
      </c>
      <c r="AC106" s="1">
        <v>40</v>
      </c>
      <c r="AD106" s="1" t="s">
        <v>40</v>
      </c>
      <c r="AE106" s="1" t="s">
        <v>5219</v>
      </c>
      <c r="AJ106" s="1" t="s">
        <v>17</v>
      </c>
      <c r="AK106" s="1" t="s">
        <v>5254</v>
      </c>
      <c r="AL106" s="1" t="s">
        <v>104</v>
      </c>
      <c r="AM106" s="1" t="s">
        <v>5261</v>
      </c>
      <c r="AT106" s="1" t="s">
        <v>105</v>
      </c>
      <c r="AU106" s="1" t="s">
        <v>4280</v>
      </c>
      <c r="AV106" s="1" t="s">
        <v>494</v>
      </c>
      <c r="AW106" s="1" t="s">
        <v>5598</v>
      </c>
      <c r="BG106" s="1" t="s">
        <v>105</v>
      </c>
      <c r="BH106" s="1" t="s">
        <v>4280</v>
      </c>
      <c r="BI106" s="1" t="s">
        <v>495</v>
      </c>
      <c r="BJ106" s="1" t="s">
        <v>6413</v>
      </c>
      <c r="BM106" s="1" t="s">
        <v>496</v>
      </c>
      <c r="BN106" s="1" t="s">
        <v>4822</v>
      </c>
      <c r="BQ106" s="1" t="s">
        <v>497</v>
      </c>
      <c r="BR106" s="1" t="s">
        <v>7820</v>
      </c>
      <c r="BS106" s="1" t="s">
        <v>95</v>
      </c>
      <c r="BT106" s="1" t="s">
        <v>5256</v>
      </c>
    </row>
    <row r="107" spans="1:70" ht="13.5" customHeight="1">
      <c r="A107" s="5" t="str">
        <f t="shared" si="5"/>
        <v>1861_화현내_0134</v>
      </c>
      <c r="B107" s="1">
        <v>1861</v>
      </c>
      <c r="C107" s="1" t="s">
        <v>9339</v>
      </c>
      <c r="D107" s="1" t="s">
        <v>9340</v>
      </c>
      <c r="E107" s="1">
        <v>106</v>
      </c>
      <c r="F107" s="1">
        <v>1</v>
      </c>
      <c r="G107" s="1" t="s">
        <v>7380</v>
      </c>
      <c r="H107" s="1" t="s">
        <v>7381</v>
      </c>
      <c r="I107" s="1">
        <v>8</v>
      </c>
      <c r="L107" s="1">
        <v>2</v>
      </c>
      <c r="M107" s="1" t="s">
        <v>7930</v>
      </c>
      <c r="N107" s="1" t="s">
        <v>7931</v>
      </c>
      <c r="S107" s="1" t="s">
        <v>49</v>
      </c>
      <c r="T107" s="1" t="s">
        <v>967</v>
      </c>
      <c r="W107" s="1" t="s">
        <v>97</v>
      </c>
      <c r="X107" s="1" t="s">
        <v>8756</v>
      </c>
      <c r="Y107" s="1" t="s">
        <v>10</v>
      </c>
      <c r="Z107" s="1" t="s">
        <v>4364</v>
      </c>
      <c r="AC107" s="1">
        <v>40</v>
      </c>
      <c r="AJ107" s="1" t="s">
        <v>17</v>
      </c>
      <c r="AK107" s="1" t="s">
        <v>5254</v>
      </c>
      <c r="AL107" s="1" t="s">
        <v>88</v>
      </c>
      <c r="AM107" s="1" t="s">
        <v>7489</v>
      </c>
      <c r="AT107" s="1" t="s">
        <v>105</v>
      </c>
      <c r="AU107" s="1" t="s">
        <v>4280</v>
      </c>
      <c r="AV107" s="1" t="s">
        <v>498</v>
      </c>
      <c r="AW107" s="1" t="s">
        <v>5913</v>
      </c>
      <c r="BG107" s="1" t="s">
        <v>105</v>
      </c>
      <c r="BH107" s="1" t="s">
        <v>4280</v>
      </c>
      <c r="BI107" s="1" t="s">
        <v>499</v>
      </c>
      <c r="BJ107" s="1" t="s">
        <v>4909</v>
      </c>
      <c r="BM107" s="1" t="s">
        <v>411</v>
      </c>
      <c r="BN107" s="1" t="s">
        <v>6420</v>
      </c>
      <c r="BQ107" s="1" t="s">
        <v>500</v>
      </c>
      <c r="BR107" s="1" t="s">
        <v>7292</v>
      </c>
    </row>
    <row r="108" spans="1:72" ht="13.5" customHeight="1">
      <c r="A108" s="5" t="str">
        <f t="shared" si="5"/>
        <v>1861_화현내_0134</v>
      </c>
      <c r="B108" s="1">
        <v>1861</v>
      </c>
      <c r="C108" s="1" t="s">
        <v>9339</v>
      </c>
      <c r="D108" s="1" t="s">
        <v>9340</v>
      </c>
      <c r="E108" s="1">
        <v>107</v>
      </c>
      <c r="F108" s="1">
        <v>1</v>
      </c>
      <c r="G108" s="1" t="s">
        <v>7380</v>
      </c>
      <c r="H108" s="1" t="s">
        <v>7381</v>
      </c>
      <c r="I108" s="1">
        <v>8</v>
      </c>
      <c r="L108" s="1">
        <v>3</v>
      </c>
      <c r="M108" s="1" t="s">
        <v>7932</v>
      </c>
      <c r="N108" s="1" t="s">
        <v>7933</v>
      </c>
      <c r="T108" s="1" t="s">
        <v>8806</v>
      </c>
      <c r="U108" s="1" t="s">
        <v>37</v>
      </c>
      <c r="V108" s="1" t="s">
        <v>4283</v>
      </c>
      <c r="W108" s="1" t="s">
        <v>38</v>
      </c>
      <c r="X108" s="1" t="s">
        <v>4338</v>
      </c>
      <c r="Y108" s="1" t="s">
        <v>501</v>
      </c>
      <c r="Z108" s="1" t="s">
        <v>5152</v>
      </c>
      <c r="AC108" s="1">
        <v>64</v>
      </c>
      <c r="AD108" s="1" t="s">
        <v>208</v>
      </c>
      <c r="AE108" s="1" t="s">
        <v>5210</v>
      </c>
      <c r="AJ108" s="1" t="s">
        <v>17</v>
      </c>
      <c r="AK108" s="1" t="s">
        <v>5254</v>
      </c>
      <c r="AL108" s="1" t="s">
        <v>41</v>
      </c>
      <c r="AM108" s="1" t="s">
        <v>5259</v>
      </c>
      <c r="AT108" s="1" t="s">
        <v>42</v>
      </c>
      <c r="AU108" s="1" t="s">
        <v>5332</v>
      </c>
      <c r="AV108" s="1" t="s">
        <v>502</v>
      </c>
      <c r="AW108" s="1" t="s">
        <v>5912</v>
      </c>
      <c r="BG108" s="1" t="s">
        <v>42</v>
      </c>
      <c r="BH108" s="1" t="s">
        <v>5332</v>
      </c>
      <c r="BI108" s="1" t="s">
        <v>503</v>
      </c>
      <c r="BJ108" s="1" t="s">
        <v>6352</v>
      </c>
      <c r="BK108" s="1" t="s">
        <v>42</v>
      </c>
      <c r="BL108" s="1" t="s">
        <v>5332</v>
      </c>
      <c r="BM108" s="1" t="s">
        <v>504</v>
      </c>
      <c r="BN108" s="1" t="s">
        <v>6822</v>
      </c>
      <c r="BO108" s="1" t="s">
        <v>42</v>
      </c>
      <c r="BP108" s="1" t="s">
        <v>5332</v>
      </c>
      <c r="BQ108" s="1" t="s">
        <v>505</v>
      </c>
      <c r="BR108" s="1" t="s">
        <v>7810</v>
      </c>
      <c r="BS108" s="1" t="s">
        <v>95</v>
      </c>
      <c r="BT108" s="1" t="s">
        <v>5256</v>
      </c>
    </row>
    <row r="109" spans="1:72" ht="13.5" customHeight="1">
      <c r="A109" s="5" t="str">
        <f t="shared" si="5"/>
        <v>1861_화현내_0134</v>
      </c>
      <c r="B109" s="1">
        <v>1861</v>
      </c>
      <c r="C109" s="1" t="s">
        <v>9339</v>
      </c>
      <c r="D109" s="1" t="s">
        <v>9340</v>
      </c>
      <c r="E109" s="1">
        <v>108</v>
      </c>
      <c r="F109" s="1">
        <v>1</v>
      </c>
      <c r="G109" s="1" t="s">
        <v>7380</v>
      </c>
      <c r="H109" s="1" t="s">
        <v>7381</v>
      </c>
      <c r="I109" s="1">
        <v>8</v>
      </c>
      <c r="L109" s="1">
        <v>3</v>
      </c>
      <c r="M109" s="1" t="s">
        <v>7932</v>
      </c>
      <c r="N109" s="1" t="s">
        <v>7933</v>
      </c>
      <c r="S109" s="1" t="s">
        <v>49</v>
      </c>
      <c r="T109" s="1" t="s">
        <v>967</v>
      </c>
      <c r="W109" s="1" t="s">
        <v>72</v>
      </c>
      <c r="X109" s="1" t="s">
        <v>4341</v>
      </c>
      <c r="Y109" s="1" t="s">
        <v>51</v>
      </c>
      <c r="Z109" s="1" t="s">
        <v>4387</v>
      </c>
      <c r="AC109" s="1">
        <v>63</v>
      </c>
      <c r="AD109" s="1" t="s">
        <v>103</v>
      </c>
      <c r="AE109" s="1" t="s">
        <v>5215</v>
      </c>
      <c r="AJ109" s="1" t="s">
        <v>17</v>
      </c>
      <c r="AK109" s="1" t="s">
        <v>5254</v>
      </c>
      <c r="AL109" s="1" t="s">
        <v>209</v>
      </c>
      <c r="AM109" s="1" t="s">
        <v>5265</v>
      </c>
      <c r="AT109" s="1" t="s">
        <v>42</v>
      </c>
      <c r="AU109" s="1" t="s">
        <v>5332</v>
      </c>
      <c r="AV109" s="1" t="s">
        <v>506</v>
      </c>
      <c r="AW109" s="1" t="s">
        <v>5911</v>
      </c>
      <c r="BG109" s="1" t="s">
        <v>42</v>
      </c>
      <c r="BH109" s="1" t="s">
        <v>5332</v>
      </c>
      <c r="BI109" s="1" t="s">
        <v>507</v>
      </c>
      <c r="BJ109" s="1" t="s">
        <v>6412</v>
      </c>
      <c r="BK109" s="1" t="s">
        <v>42</v>
      </c>
      <c r="BL109" s="1" t="s">
        <v>5332</v>
      </c>
      <c r="BM109" s="1" t="s">
        <v>508</v>
      </c>
      <c r="BN109" s="1" t="s">
        <v>6782</v>
      </c>
      <c r="BQ109" s="1" t="s">
        <v>509</v>
      </c>
      <c r="BR109" s="1" t="s">
        <v>7546</v>
      </c>
      <c r="BS109" s="1" t="s">
        <v>88</v>
      </c>
      <c r="BT109" s="1" t="s">
        <v>7489</v>
      </c>
    </row>
    <row r="110" spans="1:29" ht="13.5" customHeight="1">
      <c r="A110" s="5" t="str">
        <f t="shared" si="5"/>
        <v>1861_화현내_0134</v>
      </c>
      <c r="B110" s="1">
        <v>1861</v>
      </c>
      <c r="C110" s="1" t="s">
        <v>9339</v>
      </c>
      <c r="D110" s="1" t="s">
        <v>9340</v>
      </c>
      <c r="E110" s="1">
        <v>109</v>
      </c>
      <c r="F110" s="1">
        <v>1</v>
      </c>
      <c r="G110" s="1" t="s">
        <v>7380</v>
      </c>
      <c r="H110" s="1" t="s">
        <v>7381</v>
      </c>
      <c r="I110" s="1">
        <v>8</v>
      </c>
      <c r="L110" s="1">
        <v>3</v>
      </c>
      <c r="M110" s="1" t="s">
        <v>7932</v>
      </c>
      <c r="N110" s="1" t="s">
        <v>7933</v>
      </c>
      <c r="S110" s="1" t="s">
        <v>181</v>
      </c>
      <c r="T110" s="1" t="s">
        <v>4259</v>
      </c>
      <c r="U110" s="1" t="s">
        <v>37</v>
      </c>
      <c r="V110" s="1" t="s">
        <v>4283</v>
      </c>
      <c r="Y110" s="1" t="s">
        <v>510</v>
      </c>
      <c r="Z110" s="1" t="s">
        <v>5045</v>
      </c>
      <c r="AC110" s="1">
        <v>40</v>
      </c>
    </row>
    <row r="111" spans="1:72" ht="13.5" customHeight="1">
      <c r="A111" s="5" t="str">
        <f t="shared" si="5"/>
        <v>1861_화현내_0134</v>
      </c>
      <c r="B111" s="1">
        <v>1861</v>
      </c>
      <c r="C111" s="1" t="s">
        <v>9339</v>
      </c>
      <c r="D111" s="1" t="s">
        <v>9340</v>
      </c>
      <c r="E111" s="1">
        <v>110</v>
      </c>
      <c r="F111" s="1">
        <v>1</v>
      </c>
      <c r="G111" s="1" t="s">
        <v>7380</v>
      </c>
      <c r="H111" s="1" t="s">
        <v>7381</v>
      </c>
      <c r="I111" s="1">
        <v>8</v>
      </c>
      <c r="L111" s="1">
        <v>4</v>
      </c>
      <c r="M111" s="1" t="s">
        <v>482</v>
      </c>
      <c r="N111" s="1" t="s">
        <v>7387</v>
      </c>
      <c r="T111" s="1" t="s">
        <v>8823</v>
      </c>
      <c r="U111" s="1" t="s">
        <v>511</v>
      </c>
      <c r="V111" s="1" t="s">
        <v>4327</v>
      </c>
      <c r="W111" s="1" t="s">
        <v>97</v>
      </c>
      <c r="X111" s="1" t="s">
        <v>8824</v>
      </c>
      <c r="Y111" s="1" t="s">
        <v>512</v>
      </c>
      <c r="Z111" s="1" t="s">
        <v>4767</v>
      </c>
      <c r="AC111" s="1">
        <v>45</v>
      </c>
      <c r="AD111" s="1" t="s">
        <v>73</v>
      </c>
      <c r="AE111" s="1" t="s">
        <v>5197</v>
      </c>
      <c r="AJ111" s="1" t="s">
        <v>17</v>
      </c>
      <c r="AK111" s="1" t="s">
        <v>5254</v>
      </c>
      <c r="AL111" s="1" t="s">
        <v>88</v>
      </c>
      <c r="AM111" s="1" t="s">
        <v>7489</v>
      </c>
      <c r="AT111" s="1" t="s">
        <v>270</v>
      </c>
      <c r="AU111" s="1" t="s">
        <v>5331</v>
      </c>
      <c r="AV111" s="1" t="s">
        <v>513</v>
      </c>
      <c r="AW111" s="1" t="s">
        <v>5834</v>
      </c>
      <c r="BG111" s="1" t="s">
        <v>270</v>
      </c>
      <c r="BH111" s="1" t="s">
        <v>5331</v>
      </c>
      <c r="BI111" s="1" t="s">
        <v>514</v>
      </c>
      <c r="BJ111" s="1" t="s">
        <v>6411</v>
      </c>
      <c r="BK111" s="1" t="s">
        <v>270</v>
      </c>
      <c r="BL111" s="1" t="s">
        <v>5331</v>
      </c>
      <c r="BM111" s="1" t="s">
        <v>515</v>
      </c>
      <c r="BN111" s="1" t="s">
        <v>6021</v>
      </c>
      <c r="BO111" s="1" t="s">
        <v>105</v>
      </c>
      <c r="BP111" s="1" t="s">
        <v>4280</v>
      </c>
      <c r="BQ111" s="1" t="s">
        <v>516</v>
      </c>
      <c r="BR111" s="1" t="s">
        <v>7291</v>
      </c>
      <c r="BS111" s="1" t="s">
        <v>53</v>
      </c>
      <c r="BT111" s="1" t="s">
        <v>5260</v>
      </c>
    </row>
    <row r="112" spans="1:29" ht="13.5" customHeight="1">
      <c r="A112" s="5" t="str">
        <f t="shared" si="5"/>
        <v>1861_화현내_0134</v>
      </c>
      <c r="B112" s="1">
        <v>1861</v>
      </c>
      <c r="C112" s="1" t="s">
        <v>9339</v>
      </c>
      <c r="D112" s="1" t="s">
        <v>9340</v>
      </c>
      <c r="E112" s="1">
        <v>111</v>
      </c>
      <c r="F112" s="1">
        <v>1</v>
      </c>
      <c r="G112" s="1" t="s">
        <v>7380</v>
      </c>
      <c r="H112" s="1" t="s">
        <v>7381</v>
      </c>
      <c r="I112" s="1">
        <v>8</v>
      </c>
      <c r="L112" s="1">
        <v>4</v>
      </c>
      <c r="M112" s="1" t="s">
        <v>482</v>
      </c>
      <c r="N112" s="1" t="s">
        <v>7387</v>
      </c>
      <c r="S112" s="1" t="s">
        <v>96</v>
      </c>
      <c r="T112" s="1" t="s">
        <v>4261</v>
      </c>
      <c r="W112" s="1" t="s">
        <v>50</v>
      </c>
      <c r="X112" s="1" t="s">
        <v>4264</v>
      </c>
      <c r="Y112" s="1" t="s">
        <v>10</v>
      </c>
      <c r="Z112" s="1" t="s">
        <v>4364</v>
      </c>
      <c r="AC112" s="1">
        <v>68</v>
      </c>
    </row>
    <row r="113" spans="1:29" ht="13.5" customHeight="1">
      <c r="A113" s="5" t="str">
        <f t="shared" si="5"/>
        <v>1861_화현내_0134</v>
      </c>
      <c r="B113" s="1">
        <v>1861</v>
      </c>
      <c r="C113" s="1" t="s">
        <v>9339</v>
      </c>
      <c r="D113" s="1" t="s">
        <v>9340</v>
      </c>
      <c r="E113" s="1">
        <v>112</v>
      </c>
      <c r="F113" s="1">
        <v>1</v>
      </c>
      <c r="G113" s="1" t="s">
        <v>7380</v>
      </c>
      <c r="H113" s="1" t="s">
        <v>7381</v>
      </c>
      <c r="I113" s="1">
        <v>8</v>
      </c>
      <c r="L113" s="1">
        <v>4</v>
      </c>
      <c r="M113" s="1" t="s">
        <v>482</v>
      </c>
      <c r="N113" s="1" t="s">
        <v>7387</v>
      </c>
      <c r="S113" s="1" t="s">
        <v>131</v>
      </c>
      <c r="T113" s="1" t="s">
        <v>4263</v>
      </c>
      <c r="U113" s="1" t="s">
        <v>517</v>
      </c>
      <c r="V113" s="1" t="s">
        <v>4324</v>
      </c>
      <c r="Y113" s="1" t="s">
        <v>518</v>
      </c>
      <c r="Z113" s="1" t="s">
        <v>5151</v>
      </c>
      <c r="AC113" s="1">
        <v>36</v>
      </c>
    </row>
    <row r="114" spans="1:31" ht="13.5" customHeight="1">
      <c r="A114" s="5" t="str">
        <f t="shared" si="5"/>
        <v>1861_화현내_0134</v>
      </c>
      <c r="B114" s="1">
        <v>1861</v>
      </c>
      <c r="C114" s="1" t="s">
        <v>9339</v>
      </c>
      <c r="D114" s="1" t="s">
        <v>9340</v>
      </c>
      <c r="E114" s="1">
        <v>113</v>
      </c>
      <c r="F114" s="1">
        <v>1</v>
      </c>
      <c r="G114" s="1" t="s">
        <v>7380</v>
      </c>
      <c r="H114" s="1" t="s">
        <v>7381</v>
      </c>
      <c r="I114" s="1">
        <v>8</v>
      </c>
      <c r="L114" s="1">
        <v>4</v>
      </c>
      <c r="M114" s="1" t="s">
        <v>482</v>
      </c>
      <c r="N114" s="1" t="s">
        <v>7387</v>
      </c>
      <c r="S114" s="1" t="s">
        <v>134</v>
      </c>
      <c r="T114" s="1" t="s">
        <v>4270</v>
      </c>
      <c r="W114" s="1" t="s">
        <v>219</v>
      </c>
      <c r="X114" s="1" t="s">
        <v>4346</v>
      </c>
      <c r="Y114" s="1" t="s">
        <v>10</v>
      </c>
      <c r="Z114" s="1" t="s">
        <v>4364</v>
      </c>
      <c r="AD114" s="1" t="s">
        <v>519</v>
      </c>
      <c r="AE114" s="1" t="s">
        <v>5231</v>
      </c>
    </row>
    <row r="115" spans="1:72" ht="13.5" customHeight="1">
      <c r="A115" s="5" t="str">
        <f t="shared" si="5"/>
        <v>1861_화현내_0134</v>
      </c>
      <c r="B115" s="1">
        <v>1861</v>
      </c>
      <c r="C115" s="1" t="s">
        <v>9339</v>
      </c>
      <c r="D115" s="1" t="s">
        <v>9340</v>
      </c>
      <c r="E115" s="1">
        <v>114</v>
      </c>
      <c r="F115" s="1">
        <v>1</v>
      </c>
      <c r="G115" s="1" t="s">
        <v>7380</v>
      </c>
      <c r="H115" s="1" t="s">
        <v>7381</v>
      </c>
      <c r="I115" s="1">
        <v>8</v>
      </c>
      <c r="L115" s="1">
        <v>5</v>
      </c>
      <c r="M115" s="1" t="s">
        <v>7934</v>
      </c>
      <c r="N115" s="1" t="s">
        <v>7935</v>
      </c>
      <c r="T115" s="1" t="s">
        <v>8825</v>
      </c>
      <c r="U115" s="1" t="s">
        <v>222</v>
      </c>
      <c r="V115" s="1" t="s">
        <v>4292</v>
      </c>
      <c r="W115" s="1" t="s">
        <v>50</v>
      </c>
      <c r="X115" s="1" t="s">
        <v>4264</v>
      </c>
      <c r="Y115" s="1" t="s">
        <v>520</v>
      </c>
      <c r="Z115" s="1" t="s">
        <v>4432</v>
      </c>
      <c r="AC115" s="1">
        <v>73</v>
      </c>
      <c r="AD115" s="1" t="s">
        <v>521</v>
      </c>
      <c r="AE115" s="1" t="s">
        <v>5212</v>
      </c>
      <c r="AJ115" s="1" t="s">
        <v>17</v>
      </c>
      <c r="AK115" s="1" t="s">
        <v>5254</v>
      </c>
      <c r="AL115" s="1" t="s">
        <v>53</v>
      </c>
      <c r="AM115" s="1" t="s">
        <v>5260</v>
      </c>
      <c r="AT115" s="1" t="s">
        <v>270</v>
      </c>
      <c r="AU115" s="1" t="s">
        <v>5331</v>
      </c>
      <c r="AV115" s="1" t="s">
        <v>522</v>
      </c>
      <c r="AW115" s="1" t="s">
        <v>5910</v>
      </c>
      <c r="BG115" s="1" t="s">
        <v>270</v>
      </c>
      <c r="BH115" s="1" t="s">
        <v>5331</v>
      </c>
      <c r="BI115" s="1" t="s">
        <v>494</v>
      </c>
      <c r="BJ115" s="1" t="s">
        <v>5598</v>
      </c>
      <c r="BK115" s="1" t="s">
        <v>270</v>
      </c>
      <c r="BL115" s="1" t="s">
        <v>5331</v>
      </c>
      <c r="BM115" s="1" t="s">
        <v>523</v>
      </c>
      <c r="BN115" s="1" t="s">
        <v>6821</v>
      </c>
      <c r="BO115" s="1" t="s">
        <v>270</v>
      </c>
      <c r="BP115" s="1" t="s">
        <v>5331</v>
      </c>
      <c r="BQ115" s="1" t="s">
        <v>524</v>
      </c>
      <c r="BR115" s="1" t="s">
        <v>7613</v>
      </c>
      <c r="BS115" s="1" t="s">
        <v>88</v>
      </c>
      <c r="BT115" s="1" t="s">
        <v>7489</v>
      </c>
    </row>
    <row r="116" spans="1:29" ht="13.5" customHeight="1">
      <c r="A116" s="5" t="str">
        <f t="shared" si="5"/>
        <v>1861_화현내_0134</v>
      </c>
      <c r="B116" s="1">
        <v>1861</v>
      </c>
      <c r="C116" s="1" t="s">
        <v>9339</v>
      </c>
      <c r="D116" s="1" t="s">
        <v>9340</v>
      </c>
      <c r="E116" s="1">
        <v>115</v>
      </c>
      <c r="F116" s="1">
        <v>1</v>
      </c>
      <c r="G116" s="1" t="s">
        <v>7380</v>
      </c>
      <c r="H116" s="1" t="s">
        <v>7381</v>
      </c>
      <c r="I116" s="1">
        <v>8</v>
      </c>
      <c r="L116" s="1">
        <v>5</v>
      </c>
      <c r="M116" s="1" t="s">
        <v>7934</v>
      </c>
      <c r="N116" s="1" t="s">
        <v>7935</v>
      </c>
      <c r="S116" s="1" t="s">
        <v>181</v>
      </c>
      <c r="T116" s="1" t="s">
        <v>4259</v>
      </c>
      <c r="U116" s="1" t="s">
        <v>511</v>
      </c>
      <c r="V116" s="1" t="s">
        <v>4327</v>
      </c>
      <c r="Y116" s="1" t="s">
        <v>525</v>
      </c>
      <c r="Z116" s="1" t="s">
        <v>4396</v>
      </c>
      <c r="AC116" s="1">
        <v>38</v>
      </c>
    </row>
    <row r="117" spans="1:72" ht="13.5" customHeight="1">
      <c r="A117" s="5" t="str">
        <f aca="true" t="shared" si="6" ref="A117:A140">HYPERLINK("http://kyu.snu.ac.kr/sdhj/index.jsp?type=hj/GK14782_00IH_0001_0135.jpg","1861_화현내_0135")</f>
        <v>1861_화현내_0135</v>
      </c>
      <c r="B117" s="1">
        <v>1861</v>
      </c>
      <c r="C117" s="1" t="s">
        <v>9339</v>
      </c>
      <c r="D117" s="1" t="s">
        <v>9340</v>
      </c>
      <c r="E117" s="1">
        <v>116</v>
      </c>
      <c r="F117" s="1">
        <v>1</v>
      </c>
      <c r="G117" s="1" t="s">
        <v>7380</v>
      </c>
      <c r="H117" s="1" t="s">
        <v>7381</v>
      </c>
      <c r="I117" s="1">
        <v>9</v>
      </c>
      <c r="J117" s="1" t="s">
        <v>526</v>
      </c>
      <c r="K117" s="1" t="s">
        <v>4249</v>
      </c>
      <c r="L117" s="1">
        <v>1</v>
      </c>
      <c r="M117" s="1" t="s">
        <v>7936</v>
      </c>
      <c r="N117" s="1" t="s">
        <v>7937</v>
      </c>
      <c r="T117" s="1" t="s">
        <v>8826</v>
      </c>
      <c r="U117" s="1" t="s">
        <v>37</v>
      </c>
      <c r="V117" s="1" t="s">
        <v>4283</v>
      </c>
      <c r="W117" s="1" t="s">
        <v>97</v>
      </c>
      <c r="X117" s="1" t="s">
        <v>8827</v>
      </c>
      <c r="Y117" s="1" t="s">
        <v>527</v>
      </c>
      <c r="Z117" s="1" t="s">
        <v>5150</v>
      </c>
      <c r="AC117" s="1">
        <v>63</v>
      </c>
      <c r="AD117" s="1" t="s">
        <v>254</v>
      </c>
      <c r="AE117" s="1" t="s">
        <v>5200</v>
      </c>
      <c r="AJ117" s="1" t="s">
        <v>17</v>
      </c>
      <c r="AK117" s="1" t="s">
        <v>5254</v>
      </c>
      <c r="AL117" s="1" t="s">
        <v>88</v>
      </c>
      <c r="AM117" s="1" t="s">
        <v>7489</v>
      </c>
      <c r="AT117" s="1" t="s">
        <v>528</v>
      </c>
      <c r="AU117" s="1" t="s">
        <v>5335</v>
      </c>
      <c r="AV117" s="1" t="s">
        <v>529</v>
      </c>
      <c r="AW117" s="1" t="s">
        <v>5909</v>
      </c>
      <c r="BG117" s="1" t="s">
        <v>528</v>
      </c>
      <c r="BH117" s="1" t="s">
        <v>5335</v>
      </c>
      <c r="BI117" s="1" t="s">
        <v>530</v>
      </c>
      <c r="BJ117" s="1" t="s">
        <v>5446</v>
      </c>
      <c r="BK117" s="1" t="s">
        <v>42</v>
      </c>
      <c r="BL117" s="1" t="s">
        <v>5332</v>
      </c>
      <c r="BM117" s="1" t="s">
        <v>531</v>
      </c>
      <c r="BN117" s="1" t="s">
        <v>5376</v>
      </c>
      <c r="BO117" s="1" t="s">
        <v>42</v>
      </c>
      <c r="BP117" s="1" t="s">
        <v>5332</v>
      </c>
      <c r="BQ117" s="1" t="s">
        <v>532</v>
      </c>
      <c r="BR117" s="1" t="s">
        <v>7788</v>
      </c>
      <c r="BS117" s="1" t="s">
        <v>58</v>
      </c>
      <c r="BT117" s="1" t="s">
        <v>5258</v>
      </c>
    </row>
    <row r="118" spans="1:72" ht="13.5" customHeight="1">
      <c r="A118" s="5" t="str">
        <f t="shared" si="6"/>
        <v>1861_화현내_0135</v>
      </c>
      <c r="B118" s="1">
        <v>1861</v>
      </c>
      <c r="C118" s="1" t="s">
        <v>9339</v>
      </c>
      <c r="D118" s="1" t="s">
        <v>9340</v>
      </c>
      <c r="E118" s="1">
        <v>117</v>
      </c>
      <c r="F118" s="1">
        <v>1</v>
      </c>
      <c r="G118" s="1" t="s">
        <v>7380</v>
      </c>
      <c r="H118" s="1" t="s">
        <v>7381</v>
      </c>
      <c r="I118" s="1">
        <v>9</v>
      </c>
      <c r="L118" s="1">
        <v>1</v>
      </c>
      <c r="M118" s="1" t="s">
        <v>7936</v>
      </c>
      <c r="N118" s="1" t="s">
        <v>7937</v>
      </c>
      <c r="S118" s="1" t="s">
        <v>49</v>
      </c>
      <c r="T118" s="1" t="s">
        <v>967</v>
      </c>
      <c r="W118" s="1" t="s">
        <v>533</v>
      </c>
      <c r="X118" s="1" t="s">
        <v>4359</v>
      </c>
      <c r="Y118" s="1" t="s">
        <v>51</v>
      </c>
      <c r="Z118" s="1" t="s">
        <v>4387</v>
      </c>
      <c r="AC118" s="1">
        <v>61</v>
      </c>
      <c r="AD118" s="1" t="s">
        <v>192</v>
      </c>
      <c r="AE118" s="1" t="s">
        <v>5234</v>
      </c>
      <c r="AJ118" s="1" t="s">
        <v>17</v>
      </c>
      <c r="AK118" s="1" t="s">
        <v>5254</v>
      </c>
      <c r="AL118" s="1" t="s">
        <v>465</v>
      </c>
      <c r="AM118" s="1" t="s">
        <v>5266</v>
      </c>
      <c r="AT118" s="1" t="s">
        <v>42</v>
      </c>
      <c r="AU118" s="1" t="s">
        <v>5332</v>
      </c>
      <c r="AV118" s="1" t="s">
        <v>534</v>
      </c>
      <c r="AW118" s="1" t="s">
        <v>5908</v>
      </c>
      <c r="BG118" s="1" t="s">
        <v>42</v>
      </c>
      <c r="BH118" s="1" t="s">
        <v>5332</v>
      </c>
      <c r="BI118" s="1" t="s">
        <v>535</v>
      </c>
      <c r="BJ118" s="1" t="s">
        <v>6410</v>
      </c>
      <c r="BK118" s="1" t="s">
        <v>42</v>
      </c>
      <c r="BL118" s="1" t="s">
        <v>5332</v>
      </c>
      <c r="BM118" s="1" t="s">
        <v>536</v>
      </c>
      <c r="BN118" s="1" t="s">
        <v>5737</v>
      </c>
      <c r="BO118" s="1" t="s">
        <v>42</v>
      </c>
      <c r="BP118" s="1" t="s">
        <v>5332</v>
      </c>
      <c r="BQ118" s="1" t="s">
        <v>537</v>
      </c>
      <c r="BR118" s="1" t="s">
        <v>7582</v>
      </c>
      <c r="BS118" s="1" t="s">
        <v>125</v>
      </c>
      <c r="BT118" s="1" t="s">
        <v>5270</v>
      </c>
    </row>
    <row r="119" spans="1:31" ht="13.5" customHeight="1">
      <c r="A119" s="5" t="str">
        <f t="shared" si="6"/>
        <v>1861_화현내_0135</v>
      </c>
      <c r="B119" s="1">
        <v>1861</v>
      </c>
      <c r="C119" s="1" t="s">
        <v>9339</v>
      </c>
      <c r="D119" s="1" t="s">
        <v>9340</v>
      </c>
      <c r="E119" s="1">
        <v>118</v>
      </c>
      <c r="F119" s="1">
        <v>1</v>
      </c>
      <c r="G119" s="1" t="s">
        <v>7380</v>
      </c>
      <c r="H119" s="1" t="s">
        <v>7381</v>
      </c>
      <c r="I119" s="1">
        <v>9</v>
      </c>
      <c r="L119" s="1">
        <v>1</v>
      </c>
      <c r="M119" s="1" t="s">
        <v>7936</v>
      </c>
      <c r="N119" s="1" t="s">
        <v>7937</v>
      </c>
      <c r="S119" s="1" t="s">
        <v>181</v>
      </c>
      <c r="T119" s="1" t="s">
        <v>4259</v>
      </c>
      <c r="Y119" s="1" t="s">
        <v>538</v>
      </c>
      <c r="Z119" s="1" t="s">
        <v>4283</v>
      </c>
      <c r="AC119" s="1">
        <v>40</v>
      </c>
      <c r="AD119" s="1" t="s">
        <v>40</v>
      </c>
      <c r="AE119" s="1" t="s">
        <v>5219</v>
      </c>
    </row>
    <row r="120" spans="1:29" ht="13.5" customHeight="1">
      <c r="A120" s="5" t="str">
        <f t="shared" si="6"/>
        <v>1861_화현내_0135</v>
      </c>
      <c r="B120" s="1">
        <v>1861</v>
      </c>
      <c r="C120" s="1" t="s">
        <v>9339</v>
      </c>
      <c r="D120" s="1" t="s">
        <v>9340</v>
      </c>
      <c r="E120" s="1">
        <v>119</v>
      </c>
      <c r="F120" s="1">
        <v>1</v>
      </c>
      <c r="G120" s="1" t="s">
        <v>7380</v>
      </c>
      <c r="H120" s="1" t="s">
        <v>7381</v>
      </c>
      <c r="I120" s="1">
        <v>9</v>
      </c>
      <c r="L120" s="1">
        <v>1</v>
      </c>
      <c r="M120" s="1" t="s">
        <v>7936</v>
      </c>
      <c r="N120" s="1" t="s">
        <v>7937</v>
      </c>
      <c r="S120" s="1" t="s">
        <v>184</v>
      </c>
      <c r="T120" s="1" t="s">
        <v>4260</v>
      </c>
      <c r="W120" s="1" t="s">
        <v>539</v>
      </c>
      <c r="X120" s="1" t="s">
        <v>4375</v>
      </c>
      <c r="Y120" s="1" t="s">
        <v>51</v>
      </c>
      <c r="Z120" s="1" t="s">
        <v>4387</v>
      </c>
      <c r="AC120" s="1">
        <v>33</v>
      </c>
    </row>
    <row r="121" spans="1:31" ht="13.5" customHeight="1">
      <c r="A121" s="5" t="str">
        <f t="shared" si="6"/>
        <v>1861_화현내_0135</v>
      </c>
      <c r="B121" s="1">
        <v>1861</v>
      </c>
      <c r="C121" s="1" t="s">
        <v>9339</v>
      </c>
      <c r="D121" s="1" t="s">
        <v>9340</v>
      </c>
      <c r="E121" s="1">
        <v>120</v>
      </c>
      <c r="F121" s="1">
        <v>1</v>
      </c>
      <c r="G121" s="1" t="s">
        <v>7380</v>
      </c>
      <c r="H121" s="1" t="s">
        <v>7381</v>
      </c>
      <c r="I121" s="1">
        <v>9</v>
      </c>
      <c r="L121" s="1">
        <v>1</v>
      </c>
      <c r="M121" s="1" t="s">
        <v>7936</v>
      </c>
      <c r="N121" s="1" t="s">
        <v>7937</v>
      </c>
      <c r="T121" s="1" t="s">
        <v>8828</v>
      </c>
      <c r="U121" s="1" t="s">
        <v>61</v>
      </c>
      <c r="V121" s="1" t="s">
        <v>4295</v>
      </c>
      <c r="Y121" s="1" t="s">
        <v>540</v>
      </c>
      <c r="Z121" s="1" t="s">
        <v>5149</v>
      </c>
      <c r="AD121" s="1" t="s">
        <v>118</v>
      </c>
      <c r="AE121" s="1" t="s">
        <v>5227</v>
      </c>
    </row>
    <row r="122" spans="1:31" ht="13.5" customHeight="1">
      <c r="A122" s="5" t="str">
        <f t="shared" si="6"/>
        <v>1861_화현내_0135</v>
      </c>
      <c r="B122" s="1">
        <v>1861</v>
      </c>
      <c r="C122" s="1" t="s">
        <v>9339</v>
      </c>
      <c r="D122" s="1" t="s">
        <v>9340</v>
      </c>
      <c r="E122" s="1">
        <v>121</v>
      </c>
      <c r="F122" s="1">
        <v>1</v>
      </c>
      <c r="G122" s="1" t="s">
        <v>7380</v>
      </c>
      <c r="H122" s="1" t="s">
        <v>7381</v>
      </c>
      <c r="I122" s="1">
        <v>9</v>
      </c>
      <c r="L122" s="1">
        <v>1</v>
      </c>
      <c r="M122" s="1" t="s">
        <v>7936</v>
      </c>
      <c r="N122" s="1" t="s">
        <v>7937</v>
      </c>
      <c r="T122" s="1" t="s">
        <v>8828</v>
      </c>
      <c r="U122" s="1" t="s">
        <v>61</v>
      </c>
      <c r="V122" s="1" t="s">
        <v>4295</v>
      </c>
      <c r="Y122" s="1" t="s">
        <v>541</v>
      </c>
      <c r="Z122" s="1" t="s">
        <v>5148</v>
      </c>
      <c r="AD122" s="1" t="s">
        <v>244</v>
      </c>
      <c r="AE122" s="1" t="s">
        <v>5194</v>
      </c>
    </row>
    <row r="123" spans="1:31" ht="13.5" customHeight="1">
      <c r="A123" s="5" t="str">
        <f t="shared" si="6"/>
        <v>1861_화현내_0135</v>
      </c>
      <c r="B123" s="1">
        <v>1861</v>
      </c>
      <c r="C123" s="1" t="s">
        <v>9339</v>
      </c>
      <c r="D123" s="1" t="s">
        <v>9340</v>
      </c>
      <c r="E123" s="1">
        <v>122</v>
      </c>
      <c r="F123" s="1">
        <v>1</v>
      </c>
      <c r="G123" s="1" t="s">
        <v>7380</v>
      </c>
      <c r="H123" s="1" t="s">
        <v>7381</v>
      </c>
      <c r="I123" s="1">
        <v>9</v>
      </c>
      <c r="L123" s="1">
        <v>1</v>
      </c>
      <c r="M123" s="1" t="s">
        <v>7936</v>
      </c>
      <c r="N123" s="1" t="s">
        <v>7937</v>
      </c>
      <c r="T123" s="1" t="s">
        <v>8828</v>
      </c>
      <c r="U123" s="1" t="s">
        <v>61</v>
      </c>
      <c r="V123" s="1" t="s">
        <v>4295</v>
      </c>
      <c r="Y123" s="1" t="s">
        <v>542</v>
      </c>
      <c r="Z123" s="1" t="s">
        <v>4863</v>
      </c>
      <c r="AD123" s="1" t="s">
        <v>254</v>
      </c>
      <c r="AE123" s="1" t="s">
        <v>5200</v>
      </c>
    </row>
    <row r="124" spans="1:72" ht="13.5" customHeight="1">
      <c r="A124" s="5" t="str">
        <f t="shared" si="6"/>
        <v>1861_화현내_0135</v>
      </c>
      <c r="B124" s="1">
        <v>1861</v>
      </c>
      <c r="C124" s="1" t="s">
        <v>9339</v>
      </c>
      <c r="D124" s="1" t="s">
        <v>9340</v>
      </c>
      <c r="E124" s="1">
        <v>123</v>
      </c>
      <c r="F124" s="1">
        <v>1</v>
      </c>
      <c r="G124" s="1" t="s">
        <v>7380</v>
      </c>
      <c r="H124" s="1" t="s">
        <v>7381</v>
      </c>
      <c r="I124" s="1">
        <v>9</v>
      </c>
      <c r="L124" s="1">
        <v>2</v>
      </c>
      <c r="M124" s="1" t="s">
        <v>7938</v>
      </c>
      <c r="N124" s="1" t="s">
        <v>7939</v>
      </c>
      <c r="T124" s="1" t="s">
        <v>8829</v>
      </c>
      <c r="U124" s="1" t="s">
        <v>543</v>
      </c>
      <c r="V124" s="1" t="s">
        <v>7436</v>
      </c>
      <c r="W124" s="1" t="s">
        <v>97</v>
      </c>
      <c r="X124" s="1" t="s">
        <v>8830</v>
      </c>
      <c r="Y124" s="1" t="s">
        <v>544</v>
      </c>
      <c r="Z124" s="1" t="s">
        <v>5147</v>
      </c>
      <c r="AC124" s="1">
        <v>45</v>
      </c>
      <c r="AD124" s="1" t="s">
        <v>73</v>
      </c>
      <c r="AE124" s="1" t="s">
        <v>5197</v>
      </c>
      <c r="AJ124" s="1" t="s">
        <v>17</v>
      </c>
      <c r="AK124" s="1" t="s">
        <v>5254</v>
      </c>
      <c r="AL124" s="1" t="s">
        <v>88</v>
      </c>
      <c r="AM124" s="1" t="s">
        <v>7489</v>
      </c>
      <c r="AT124" s="1" t="s">
        <v>105</v>
      </c>
      <c r="AU124" s="1" t="s">
        <v>4280</v>
      </c>
      <c r="AV124" s="1" t="s">
        <v>545</v>
      </c>
      <c r="AW124" s="1" t="s">
        <v>5601</v>
      </c>
      <c r="BG124" s="1" t="s">
        <v>105</v>
      </c>
      <c r="BH124" s="1" t="s">
        <v>4280</v>
      </c>
      <c r="BI124" s="1" t="s">
        <v>546</v>
      </c>
      <c r="BJ124" s="1" t="s">
        <v>4422</v>
      </c>
      <c r="BM124" s="1" t="s">
        <v>547</v>
      </c>
      <c r="BN124" s="1" t="s">
        <v>6820</v>
      </c>
      <c r="BQ124" s="1" t="s">
        <v>548</v>
      </c>
      <c r="BR124" s="1" t="s">
        <v>7290</v>
      </c>
      <c r="BS124" s="1" t="s">
        <v>53</v>
      </c>
      <c r="BT124" s="1" t="s">
        <v>5260</v>
      </c>
    </row>
    <row r="125" spans="1:72" ht="13.5" customHeight="1">
      <c r="A125" s="5" t="str">
        <f t="shared" si="6"/>
        <v>1861_화현내_0135</v>
      </c>
      <c r="B125" s="1">
        <v>1861</v>
      </c>
      <c r="C125" s="1" t="s">
        <v>9339</v>
      </c>
      <c r="D125" s="1" t="s">
        <v>9340</v>
      </c>
      <c r="E125" s="1">
        <v>124</v>
      </c>
      <c r="F125" s="1">
        <v>1</v>
      </c>
      <c r="G125" s="1" t="s">
        <v>7380</v>
      </c>
      <c r="H125" s="1" t="s">
        <v>7381</v>
      </c>
      <c r="I125" s="1">
        <v>9</v>
      </c>
      <c r="L125" s="1">
        <v>2</v>
      </c>
      <c r="M125" s="1" t="s">
        <v>7938</v>
      </c>
      <c r="N125" s="1" t="s">
        <v>7939</v>
      </c>
      <c r="S125" s="1" t="s">
        <v>49</v>
      </c>
      <c r="T125" s="1" t="s">
        <v>967</v>
      </c>
      <c r="W125" s="1" t="s">
        <v>549</v>
      </c>
      <c r="X125" s="1" t="s">
        <v>4336</v>
      </c>
      <c r="Y125" s="1" t="s">
        <v>10</v>
      </c>
      <c r="Z125" s="1" t="s">
        <v>4364</v>
      </c>
      <c r="AC125" s="1">
        <v>35</v>
      </c>
      <c r="AJ125" s="1" t="s">
        <v>17</v>
      </c>
      <c r="AK125" s="1" t="s">
        <v>5254</v>
      </c>
      <c r="AL125" s="1" t="s">
        <v>180</v>
      </c>
      <c r="AM125" s="1" t="s">
        <v>5255</v>
      </c>
      <c r="AT125" s="1" t="s">
        <v>105</v>
      </c>
      <c r="AU125" s="1" t="s">
        <v>4280</v>
      </c>
      <c r="AV125" s="1" t="s">
        <v>550</v>
      </c>
      <c r="AW125" s="1" t="s">
        <v>5907</v>
      </c>
      <c r="BG125" s="1" t="s">
        <v>105</v>
      </c>
      <c r="BH125" s="1" t="s">
        <v>4280</v>
      </c>
      <c r="BI125" s="1" t="s">
        <v>551</v>
      </c>
      <c r="BJ125" s="1" t="s">
        <v>6409</v>
      </c>
      <c r="BM125" s="1" t="s">
        <v>552</v>
      </c>
      <c r="BN125" s="1" t="s">
        <v>6819</v>
      </c>
      <c r="BQ125" s="1" t="s">
        <v>553</v>
      </c>
      <c r="BR125" s="1" t="s">
        <v>7637</v>
      </c>
      <c r="BS125" s="1" t="s">
        <v>88</v>
      </c>
      <c r="BT125" s="1" t="s">
        <v>7489</v>
      </c>
    </row>
    <row r="126" spans="1:70" ht="13.5" customHeight="1">
      <c r="A126" s="5" t="str">
        <f t="shared" si="6"/>
        <v>1861_화현내_0135</v>
      </c>
      <c r="B126" s="1">
        <v>1861</v>
      </c>
      <c r="C126" s="1" t="s">
        <v>9339</v>
      </c>
      <c r="D126" s="1" t="s">
        <v>9340</v>
      </c>
      <c r="E126" s="1">
        <v>125</v>
      </c>
      <c r="F126" s="1">
        <v>1</v>
      </c>
      <c r="G126" s="1" t="s">
        <v>7380</v>
      </c>
      <c r="H126" s="1" t="s">
        <v>7381</v>
      </c>
      <c r="I126" s="1">
        <v>9</v>
      </c>
      <c r="L126" s="1">
        <v>3</v>
      </c>
      <c r="M126" s="1" t="s">
        <v>7940</v>
      </c>
      <c r="N126" s="1" t="s">
        <v>7941</v>
      </c>
      <c r="T126" s="1" t="s">
        <v>8764</v>
      </c>
      <c r="U126" s="1" t="s">
        <v>105</v>
      </c>
      <c r="V126" s="1" t="s">
        <v>4280</v>
      </c>
      <c r="W126" s="1" t="s">
        <v>554</v>
      </c>
      <c r="X126" s="1" t="s">
        <v>4337</v>
      </c>
      <c r="Y126" s="1" t="s">
        <v>555</v>
      </c>
      <c r="Z126" s="1" t="s">
        <v>5146</v>
      </c>
      <c r="AC126" s="1">
        <v>62</v>
      </c>
      <c r="AD126" s="1" t="s">
        <v>556</v>
      </c>
      <c r="AE126" s="1" t="s">
        <v>5204</v>
      </c>
      <c r="AJ126" s="1" t="s">
        <v>17</v>
      </c>
      <c r="AK126" s="1" t="s">
        <v>5254</v>
      </c>
      <c r="AL126" s="1" t="s">
        <v>358</v>
      </c>
      <c r="AM126" s="1" t="s">
        <v>5325</v>
      </c>
      <c r="AT126" s="1" t="s">
        <v>105</v>
      </c>
      <c r="AU126" s="1" t="s">
        <v>4280</v>
      </c>
      <c r="AV126" s="1" t="s">
        <v>557</v>
      </c>
      <c r="AW126" s="1" t="s">
        <v>5071</v>
      </c>
      <c r="BG126" s="1" t="s">
        <v>105</v>
      </c>
      <c r="BH126" s="1" t="s">
        <v>4280</v>
      </c>
      <c r="BI126" s="1" t="s">
        <v>558</v>
      </c>
      <c r="BJ126" s="1" t="s">
        <v>6408</v>
      </c>
      <c r="BK126" s="1" t="s">
        <v>105</v>
      </c>
      <c r="BL126" s="1" t="s">
        <v>4280</v>
      </c>
      <c r="BM126" s="1" t="s">
        <v>559</v>
      </c>
      <c r="BN126" s="1" t="s">
        <v>4828</v>
      </c>
      <c r="BO126" s="1" t="s">
        <v>105</v>
      </c>
      <c r="BP126" s="1" t="s">
        <v>4280</v>
      </c>
      <c r="BQ126" s="1" t="s">
        <v>560</v>
      </c>
      <c r="BR126" s="1" t="s">
        <v>7813</v>
      </c>
    </row>
    <row r="127" spans="1:72" ht="13.5" customHeight="1">
      <c r="A127" s="5" t="str">
        <f t="shared" si="6"/>
        <v>1861_화현내_0135</v>
      </c>
      <c r="B127" s="1">
        <v>1861</v>
      </c>
      <c r="C127" s="1" t="s">
        <v>9339</v>
      </c>
      <c r="D127" s="1" t="s">
        <v>9340</v>
      </c>
      <c r="E127" s="1">
        <v>126</v>
      </c>
      <c r="F127" s="1">
        <v>1</v>
      </c>
      <c r="G127" s="1" t="s">
        <v>7380</v>
      </c>
      <c r="H127" s="1" t="s">
        <v>7381</v>
      </c>
      <c r="I127" s="1">
        <v>9</v>
      </c>
      <c r="L127" s="1">
        <v>3</v>
      </c>
      <c r="M127" s="1" t="s">
        <v>7940</v>
      </c>
      <c r="N127" s="1" t="s">
        <v>7941</v>
      </c>
      <c r="S127" s="1" t="s">
        <v>49</v>
      </c>
      <c r="T127" s="1" t="s">
        <v>967</v>
      </c>
      <c r="W127" s="1" t="s">
        <v>231</v>
      </c>
      <c r="X127" s="1" t="s">
        <v>4361</v>
      </c>
      <c r="Y127" s="1" t="s">
        <v>10</v>
      </c>
      <c r="Z127" s="1" t="s">
        <v>4364</v>
      </c>
      <c r="AC127" s="1">
        <v>50</v>
      </c>
      <c r="AJ127" s="1" t="s">
        <v>17</v>
      </c>
      <c r="AK127" s="1" t="s">
        <v>5254</v>
      </c>
      <c r="AL127" s="1" t="s">
        <v>125</v>
      </c>
      <c r="AM127" s="1" t="s">
        <v>5270</v>
      </c>
      <c r="AT127" s="1" t="s">
        <v>105</v>
      </c>
      <c r="AU127" s="1" t="s">
        <v>4280</v>
      </c>
      <c r="AV127" s="1" t="s">
        <v>561</v>
      </c>
      <c r="AW127" s="1" t="s">
        <v>5906</v>
      </c>
      <c r="BG127" s="1" t="s">
        <v>105</v>
      </c>
      <c r="BH127" s="1" t="s">
        <v>4280</v>
      </c>
      <c r="BI127" s="1" t="s">
        <v>235</v>
      </c>
      <c r="BJ127" s="1" t="s">
        <v>6407</v>
      </c>
      <c r="BM127" s="1" t="s">
        <v>236</v>
      </c>
      <c r="BN127" s="1" t="s">
        <v>6722</v>
      </c>
      <c r="BQ127" s="1" t="s">
        <v>237</v>
      </c>
      <c r="BR127" s="1" t="s">
        <v>7289</v>
      </c>
      <c r="BS127" s="1" t="s">
        <v>238</v>
      </c>
      <c r="BT127" s="1" t="s">
        <v>4856</v>
      </c>
    </row>
    <row r="128" spans="1:70" ht="13.5" customHeight="1">
      <c r="A128" s="5" t="str">
        <f t="shared" si="6"/>
        <v>1861_화현내_0135</v>
      </c>
      <c r="B128" s="1">
        <v>1861</v>
      </c>
      <c r="C128" s="1" t="s">
        <v>9339</v>
      </c>
      <c r="D128" s="1" t="s">
        <v>9340</v>
      </c>
      <c r="E128" s="1">
        <v>127</v>
      </c>
      <c r="F128" s="1">
        <v>1</v>
      </c>
      <c r="G128" s="1" t="s">
        <v>7380</v>
      </c>
      <c r="H128" s="1" t="s">
        <v>7381</v>
      </c>
      <c r="I128" s="1">
        <v>9</v>
      </c>
      <c r="L128" s="1">
        <v>4</v>
      </c>
      <c r="M128" s="1" t="s">
        <v>7942</v>
      </c>
      <c r="N128" s="1" t="s">
        <v>7943</v>
      </c>
      <c r="T128" s="1" t="s">
        <v>8817</v>
      </c>
      <c r="U128" s="1" t="s">
        <v>562</v>
      </c>
      <c r="V128" s="1" t="s">
        <v>4329</v>
      </c>
      <c r="W128" s="1" t="s">
        <v>50</v>
      </c>
      <c r="X128" s="1" t="s">
        <v>4264</v>
      </c>
      <c r="Y128" s="1" t="s">
        <v>563</v>
      </c>
      <c r="Z128" s="1" t="s">
        <v>5145</v>
      </c>
      <c r="AC128" s="1">
        <v>19</v>
      </c>
      <c r="AD128" s="1" t="s">
        <v>564</v>
      </c>
      <c r="AE128" s="1" t="s">
        <v>5221</v>
      </c>
      <c r="AJ128" s="1" t="s">
        <v>17</v>
      </c>
      <c r="AK128" s="1" t="s">
        <v>5254</v>
      </c>
      <c r="AL128" s="1" t="s">
        <v>53</v>
      </c>
      <c r="AM128" s="1" t="s">
        <v>5260</v>
      </c>
      <c r="AT128" s="1" t="s">
        <v>105</v>
      </c>
      <c r="AU128" s="1" t="s">
        <v>4280</v>
      </c>
      <c r="AV128" s="1" t="s">
        <v>565</v>
      </c>
      <c r="AW128" s="1" t="s">
        <v>5904</v>
      </c>
      <c r="BG128" s="1" t="s">
        <v>105</v>
      </c>
      <c r="BH128" s="1" t="s">
        <v>4280</v>
      </c>
      <c r="BI128" s="1" t="s">
        <v>522</v>
      </c>
      <c r="BJ128" s="1" t="s">
        <v>5910</v>
      </c>
      <c r="BK128" s="1" t="s">
        <v>105</v>
      </c>
      <c r="BL128" s="1" t="s">
        <v>4280</v>
      </c>
      <c r="BM128" s="1" t="s">
        <v>236</v>
      </c>
      <c r="BN128" s="1" t="s">
        <v>6722</v>
      </c>
      <c r="BO128" s="1" t="s">
        <v>105</v>
      </c>
      <c r="BP128" s="1" t="s">
        <v>4280</v>
      </c>
      <c r="BQ128" s="1" t="s">
        <v>566</v>
      </c>
      <c r="BR128" s="1" t="s">
        <v>7288</v>
      </c>
    </row>
    <row r="129" spans="1:31" ht="13.5" customHeight="1">
      <c r="A129" s="5" t="str">
        <f t="shared" si="6"/>
        <v>1861_화현내_0135</v>
      </c>
      <c r="B129" s="1">
        <v>1861</v>
      </c>
      <c r="C129" s="1" t="s">
        <v>9339</v>
      </c>
      <c r="D129" s="1" t="s">
        <v>9340</v>
      </c>
      <c r="E129" s="1">
        <v>128</v>
      </c>
      <c r="F129" s="1">
        <v>1</v>
      </c>
      <c r="G129" s="1" t="s">
        <v>7380</v>
      </c>
      <c r="H129" s="1" t="s">
        <v>7381</v>
      </c>
      <c r="I129" s="1">
        <v>9</v>
      </c>
      <c r="L129" s="1">
        <v>4</v>
      </c>
      <c r="M129" s="1" t="s">
        <v>7942</v>
      </c>
      <c r="N129" s="1" t="s">
        <v>7943</v>
      </c>
      <c r="S129" s="1" t="s">
        <v>96</v>
      </c>
      <c r="T129" s="1" t="s">
        <v>4261</v>
      </c>
      <c r="W129" s="1" t="s">
        <v>160</v>
      </c>
      <c r="X129" s="1" t="s">
        <v>4340</v>
      </c>
      <c r="Y129" s="1" t="s">
        <v>10</v>
      </c>
      <c r="Z129" s="1" t="s">
        <v>4364</v>
      </c>
      <c r="AC129" s="1">
        <v>55</v>
      </c>
      <c r="AD129" s="1" t="s">
        <v>353</v>
      </c>
      <c r="AE129" s="1" t="s">
        <v>5235</v>
      </c>
    </row>
    <row r="130" spans="1:70" ht="13.5" customHeight="1">
      <c r="A130" s="5" t="str">
        <f t="shared" si="6"/>
        <v>1861_화현내_0135</v>
      </c>
      <c r="B130" s="1">
        <v>1861</v>
      </c>
      <c r="C130" s="1" t="s">
        <v>9339</v>
      </c>
      <c r="D130" s="1" t="s">
        <v>9340</v>
      </c>
      <c r="E130" s="1">
        <v>129</v>
      </c>
      <c r="F130" s="1">
        <v>1</v>
      </c>
      <c r="G130" s="1" t="s">
        <v>7380</v>
      </c>
      <c r="H130" s="1" t="s">
        <v>7381</v>
      </c>
      <c r="I130" s="1">
        <v>9</v>
      </c>
      <c r="L130" s="1">
        <v>5</v>
      </c>
      <c r="M130" s="1" t="s">
        <v>526</v>
      </c>
      <c r="N130" s="1" t="s">
        <v>4249</v>
      </c>
      <c r="T130" s="1" t="s">
        <v>8817</v>
      </c>
      <c r="U130" s="1" t="s">
        <v>567</v>
      </c>
      <c r="V130" s="1" t="s">
        <v>4318</v>
      </c>
      <c r="W130" s="1" t="s">
        <v>309</v>
      </c>
      <c r="X130" s="1" t="s">
        <v>4343</v>
      </c>
      <c r="Y130" s="1" t="s">
        <v>568</v>
      </c>
      <c r="Z130" s="1" t="s">
        <v>4649</v>
      </c>
      <c r="AC130" s="1">
        <v>44</v>
      </c>
      <c r="AD130" s="1" t="s">
        <v>65</v>
      </c>
      <c r="AE130" s="1" t="s">
        <v>5142</v>
      </c>
      <c r="AJ130" s="1" t="s">
        <v>17</v>
      </c>
      <c r="AK130" s="1" t="s">
        <v>5254</v>
      </c>
      <c r="AL130" s="1" t="s">
        <v>312</v>
      </c>
      <c r="AM130" s="1" t="s">
        <v>5262</v>
      </c>
      <c r="AT130" s="1" t="s">
        <v>105</v>
      </c>
      <c r="AU130" s="1" t="s">
        <v>4280</v>
      </c>
      <c r="AV130" s="1" t="s">
        <v>569</v>
      </c>
      <c r="AW130" s="1" t="s">
        <v>5905</v>
      </c>
      <c r="BG130" s="1" t="s">
        <v>105</v>
      </c>
      <c r="BH130" s="1" t="s">
        <v>4280</v>
      </c>
      <c r="BI130" s="1" t="s">
        <v>362</v>
      </c>
      <c r="BJ130" s="1" t="s">
        <v>5900</v>
      </c>
      <c r="BM130" s="1" t="s">
        <v>570</v>
      </c>
      <c r="BN130" s="1" t="s">
        <v>5227</v>
      </c>
      <c r="BQ130" s="1" t="s">
        <v>571</v>
      </c>
      <c r="BR130" s="1" t="s">
        <v>6932</v>
      </c>
    </row>
    <row r="131" spans="1:72" ht="13.5" customHeight="1">
      <c r="A131" s="5" t="str">
        <f t="shared" si="6"/>
        <v>1861_화현내_0135</v>
      </c>
      <c r="B131" s="1">
        <v>1861</v>
      </c>
      <c r="C131" s="1" t="s">
        <v>9339</v>
      </c>
      <c r="D131" s="1" t="s">
        <v>9340</v>
      </c>
      <c r="E131" s="1">
        <v>130</v>
      </c>
      <c r="F131" s="1">
        <v>1</v>
      </c>
      <c r="G131" s="1" t="s">
        <v>7380</v>
      </c>
      <c r="H131" s="1" t="s">
        <v>7381</v>
      </c>
      <c r="I131" s="1">
        <v>9</v>
      </c>
      <c r="L131" s="1">
        <v>5</v>
      </c>
      <c r="M131" s="1" t="s">
        <v>526</v>
      </c>
      <c r="N131" s="1" t="s">
        <v>4249</v>
      </c>
      <c r="S131" s="1" t="s">
        <v>49</v>
      </c>
      <c r="T131" s="1" t="s">
        <v>967</v>
      </c>
      <c r="W131" s="1" t="s">
        <v>50</v>
      </c>
      <c r="X131" s="1" t="s">
        <v>4264</v>
      </c>
      <c r="Y131" s="1" t="s">
        <v>10</v>
      </c>
      <c r="Z131" s="1" t="s">
        <v>4364</v>
      </c>
      <c r="AC131" s="1">
        <v>40</v>
      </c>
      <c r="AJ131" s="1" t="s">
        <v>17</v>
      </c>
      <c r="AK131" s="1" t="s">
        <v>5254</v>
      </c>
      <c r="AL131" s="1" t="s">
        <v>53</v>
      </c>
      <c r="AM131" s="1" t="s">
        <v>5260</v>
      </c>
      <c r="AT131" s="1" t="s">
        <v>105</v>
      </c>
      <c r="AU131" s="1" t="s">
        <v>4280</v>
      </c>
      <c r="AV131" s="1" t="s">
        <v>565</v>
      </c>
      <c r="AW131" s="1" t="s">
        <v>5904</v>
      </c>
      <c r="BG131" s="1" t="s">
        <v>105</v>
      </c>
      <c r="BH131" s="1" t="s">
        <v>4280</v>
      </c>
      <c r="BI131" s="1" t="s">
        <v>522</v>
      </c>
      <c r="BJ131" s="1" t="s">
        <v>5910</v>
      </c>
      <c r="BM131" s="1" t="s">
        <v>494</v>
      </c>
      <c r="BN131" s="1" t="s">
        <v>5598</v>
      </c>
      <c r="BQ131" s="1" t="s">
        <v>572</v>
      </c>
      <c r="BR131" s="1" t="s">
        <v>7700</v>
      </c>
      <c r="BS131" s="1" t="s">
        <v>141</v>
      </c>
      <c r="BT131" s="1" t="s">
        <v>5296</v>
      </c>
    </row>
    <row r="132" spans="1:72" ht="13.5" customHeight="1">
      <c r="A132" s="5" t="str">
        <f t="shared" si="6"/>
        <v>1861_화현내_0135</v>
      </c>
      <c r="B132" s="1">
        <v>1861</v>
      </c>
      <c r="C132" s="1" t="s">
        <v>9339</v>
      </c>
      <c r="D132" s="1" t="s">
        <v>9340</v>
      </c>
      <c r="E132" s="1">
        <v>131</v>
      </c>
      <c r="F132" s="1">
        <v>1</v>
      </c>
      <c r="G132" s="1" t="s">
        <v>7380</v>
      </c>
      <c r="H132" s="1" t="s">
        <v>7381</v>
      </c>
      <c r="I132" s="1">
        <v>10</v>
      </c>
      <c r="J132" s="1" t="s">
        <v>573</v>
      </c>
      <c r="K132" s="1" t="s">
        <v>7394</v>
      </c>
      <c r="L132" s="1">
        <v>1</v>
      </c>
      <c r="M132" s="1" t="s">
        <v>573</v>
      </c>
      <c r="N132" s="1" t="s">
        <v>7394</v>
      </c>
      <c r="T132" s="1" t="s">
        <v>8764</v>
      </c>
      <c r="U132" s="1" t="s">
        <v>230</v>
      </c>
      <c r="V132" s="1" t="s">
        <v>4290</v>
      </c>
      <c r="W132" s="1" t="s">
        <v>97</v>
      </c>
      <c r="X132" s="1" t="s">
        <v>8765</v>
      </c>
      <c r="Y132" s="1" t="s">
        <v>574</v>
      </c>
      <c r="Z132" s="1" t="s">
        <v>5144</v>
      </c>
      <c r="AC132" s="1">
        <v>28</v>
      </c>
      <c r="AD132" s="1" t="s">
        <v>575</v>
      </c>
      <c r="AE132" s="1" t="s">
        <v>5211</v>
      </c>
      <c r="AJ132" s="1" t="s">
        <v>17</v>
      </c>
      <c r="AK132" s="1" t="s">
        <v>5254</v>
      </c>
      <c r="AL132" s="1" t="s">
        <v>88</v>
      </c>
      <c r="AM132" s="1" t="s">
        <v>7489</v>
      </c>
      <c r="AT132" s="1" t="s">
        <v>105</v>
      </c>
      <c r="AU132" s="1" t="s">
        <v>4280</v>
      </c>
      <c r="AV132" s="1" t="s">
        <v>576</v>
      </c>
      <c r="AW132" s="1" t="s">
        <v>5822</v>
      </c>
      <c r="BG132" s="1" t="s">
        <v>105</v>
      </c>
      <c r="BH132" s="1" t="s">
        <v>4280</v>
      </c>
      <c r="BI132" s="1" t="s">
        <v>577</v>
      </c>
      <c r="BJ132" s="1" t="s">
        <v>4425</v>
      </c>
      <c r="BK132" s="1" t="s">
        <v>105</v>
      </c>
      <c r="BL132" s="1" t="s">
        <v>4280</v>
      </c>
      <c r="BM132" s="1" t="s">
        <v>578</v>
      </c>
      <c r="BN132" s="1" t="s">
        <v>7468</v>
      </c>
      <c r="BO132" s="1" t="s">
        <v>105</v>
      </c>
      <c r="BP132" s="1" t="s">
        <v>4280</v>
      </c>
      <c r="BQ132" s="1" t="s">
        <v>579</v>
      </c>
      <c r="BR132" s="1" t="s">
        <v>7287</v>
      </c>
      <c r="BS132" s="1" t="s">
        <v>95</v>
      </c>
      <c r="BT132" s="1" t="s">
        <v>5256</v>
      </c>
    </row>
    <row r="133" spans="1:72" ht="13.5" customHeight="1">
      <c r="A133" s="5" t="str">
        <f t="shared" si="6"/>
        <v>1861_화현내_0135</v>
      </c>
      <c r="B133" s="1">
        <v>1861</v>
      </c>
      <c r="C133" s="1" t="s">
        <v>9339</v>
      </c>
      <c r="D133" s="1" t="s">
        <v>9340</v>
      </c>
      <c r="E133" s="1">
        <v>132</v>
      </c>
      <c r="F133" s="1">
        <v>1</v>
      </c>
      <c r="G133" s="1" t="s">
        <v>7380</v>
      </c>
      <c r="H133" s="1" t="s">
        <v>7381</v>
      </c>
      <c r="I133" s="1">
        <v>10</v>
      </c>
      <c r="L133" s="1">
        <v>2</v>
      </c>
      <c r="M133" s="1" t="s">
        <v>7944</v>
      </c>
      <c r="N133" s="1" t="s">
        <v>7945</v>
      </c>
      <c r="T133" s="1" t="s">
        <v>8823</v>
      </c>
      <c r="U133" s="1" t="s">
        <v>567</v>
      </c>
      <c r="V133" s="1" t="s">
        <v>4318</v>
      </c>
      <c r="W133" s="1" t="s">
        <v>309</v>
      </c>
      <c r="X133" s="1" t="s">
        <v>4343</v>
      </c>
      <c r="Y133" s="1" t="s">
        <v>580</v>
      </c>
      <c r="Z133" s="1" t="s">
        <v>5143</v>
      </c>
      <c r="AC133" s="1">
        <v>44</v>
      </c>
      <c r="AD133" s="1" t="s">
        <v>65</v>
      </c>
      <c r="AE133" s="1" t="s">
        <v>5142</v>
      </c>
      <c r="AJ133" s="1" t="s">
        <v>17</v>
      </c>
      <c r="AK133" s="1" t="s">
        <v>5254</v>
      </c>
      <c r="AL133" s="1" t="s">
        <v>312</v>
      </c>
      <c r="AM133" s="1" t="s">
        <v>5262</v>
      </c>
      <c r="AT133" s="1" t="s">
        <v>105</v>
      </c>
      <c r="AU133" s="1" t="s">
        <v>4280</v>
      </c>
      <c r="AV133" s="1" t="s">
        <v>581</v>
      </c>
      <c r="AW133" s="1" t="s">
        <v>5903</v>
      </c>
      <c r="BG133" s="1" t="s">
        <v>105</v>
      </c>
      <c r="BH133" s="1" t="s">
        <v>4280</v>
      </c>
      <c r="BI133" s="1" t="s">
        <v>582</v>
      </c>
      <c r="BJ133" s="1" t="s">
        <v>6406</v>
      </c>
      <c r="BK133" s="1" t="s">
        <v>105</v>
      </c>
      <c r="BL133" s="1" t="s">
        <v>4280</v>
      </c>
      <c r="BM133" s="1" t="s">
        <v>583</v>
      </c>
      <c r="BN133" s="1" t="s">
        <v>6385</v>
      </c>
      <c r="BO133" s="1" t="s">
        <v>105</v>
      </c>
      <c r="BP133" s="1" t="s">
        <v>4280</v>
      </c>
      <c r="BQ133" s="1" t="s">
        <v>584</v>
      </c>
      <c r="BR133" s="1" t="s">
        <v>7286</v>
      </c>
      <c r="BS133" s="1" t="s">
        <v>104</v>
      </c>
      <c r="BT133" s="1" t="s">
        <v>5261</v>
      </c>
    </row>
    <row r="134" spans="1:72" ht="13.5" customHeight="1">
      <c r="A134" s="5" t="str">
        <f t="shared" si="6"/>
        <v>1861_화현내_0135</v>
      </c>
      <c r="B134" s="1">
        <v>1861</v>
      </c>
      <c r="C134" s="1" t="s">
        <v>9339</v>
      </c>
      <c r="D134" s="1" t="s">
        <v>9340</v>
      </c>
      <c r="E134" s="1">
        <v>133</v>
      </c>
      <c r="F134" s="1">
        <v>1</v>
      </c>
      <c r="G134" s="1" t="s">
        <v>7380</v>
      </c>
      <c r="H134" s="1" t="s">
        <v>7381</v>
      </c>
      <c r="I134" s="1">
        <v>10</v>
      </c>
      <c r="L134" s="1">
        <v>2</v>
      </c>
      <c r="M134" s="1" t="s">
        <v>7944</v>
      </c>
      <c r="N134" s="1" t="s">
        <v>7945</v>
      </c>
      <c r="S134" s="1" t="s">
        <v>49</v>
      </c>
      <c r="T134" s="1" t="s">
        <v>967</v>
      </c>
      <c r="W134" s="1" t="s">
        <v>38</v>
      </c>
      <c r="X134" s="1" t="s">
        <v>4338</v>
      </c>
      <c r="Y134" s="1" t="s">
        <v>10</v>
      </c>
      <c r="Z134" s="1" t="s">
        <v>4364</v>
      </c>
      <c r="AC134" s="1">
        <v>35</v>
      </c>
      <c r="AD134" s="1" t="s">
        <v>205</v>
      </c>
      <c r="AE134" s="1" t="s">
        <v>5214</v>
      </c>
      <c r="AJ134" s="1" t="s">
        <v>17</v>
      </c>
      <c r="AK134" s="1" t="s">
        <v>5254</v>
      </c>
      <c r="AL134" s="1" t="s">
        <v>41</v>
      </c>
      <c r="AM134" s="1" t="s">
        <v>5259</v>
      </c>
      <c r="AT134" s="1" t="s">
        <v>105</v>
      </c>
      <c r="AU134" s="1" t="s">
        <v>4280</v>
      </c>
      <c r="AV134" s="1" t="s">
        <v>585</v>
      </c>
      <c r="AW134" s="1" t="s">
        <v>4643</v>
      </c>
      <c r="BG134" s="1" t="s">
        <v>105</v>
      </c>
      <c r="BH134" s="1" t="s">
        <v>4280</v>
      </c>
      <c r="BI134" s="1" t="s">
        <v>586</v>
      </c>
      <c r="BJ134" s="1" t="s">
        <v>6405</v>
      </c>
      <c r="BK134" s="1" t="s">
        <v>105</v>
      </c>
      <c r="BL134" s="1" t="s">
        <v>4280</v>
      </c>
      <c r="BM134" s="1" t="s">
        <v>587</v>
      </c>
      <c r="BN134" s="1" t="s">
        <v>5755</v>
      </c>
      <c r="BO134" s="1" t="s">
        <v>105</v>
      </c>
      <c r="BP134" s="1" t="s">
        <v>4280</v>
      </c>
      <c r="BQ134" s="1" t="s">
        <v>588</v>
      </c>
      <c r="BR134" s="1" t="s">
        <v>7828</v>
      </c>
      <c r="BS134" s="1" t="s">
        <v>165</v>
      </c>
      <c r="BT134" s="1" t="s">
        <v>5302</v>
      </c>
    </row>
    <row r="135" spans="1:31" ht="13.5" customHeight="1">
      <c r="A135" s="5" t="str">
        <f t="shared" si="6"/>
        <v>1861_화현내_0135</v>
      </c>
      <c r="B135" s="1">
        <v>1861</v>
      </c>
      <c r="C135" s="1" t="s">
        <v>9339</v>
      </c>
      <c r="D135" s="1" t="s">
        <v>9340</v>
      </c>
      <c r="E135" s="1">
        <v>134</v>
      </c>
      <c r="F135" s="1">
        <v>1</v>
      </c>
      <c r="G135" s="1" t="s">
        <v>7380</v>
      </c>
      <c r="H135" s="1" t="s">
        <v>7381</v>
      </c>
      <c r="I135" s="1">
        <v>10</v>
      </c>
      <c r="L135" s="1">
        <v>2</v>
      </c>
      <c r="M135" s="1" t="s">
        <v>7944</v>
      </c>
      <c r="N135" s="1" t="s">
        <v>7945</v>
      </c>
      <c r="S135" s="1" t="s">
        <v>96</v>
      </c>
      <c r="T135" s="1" t="s">
        <v>4261</v>
      </c>
      <c r="W135" s="1" t="s">
        <v>492</v>
      </c>
      <c r="X135" s="1" t="s">
        <v>4350</v>
      </c>
      <c r="Y135" s="1" t="s">
        <v>10</v>
      </c>
      <c r="Z135" s="1" t="s">
        <v>4364</v>
      </c>
      <c r="AC135" s="1">
        <v>61</v>
      </c>
      <c r="AD135" s="1" t="s">
        <v>192</v>
      </c>
      <c r="AE135" s="1" t="s">
        <v>5234</v>
      </c>
    </row>
    <row r="136" spans="1:29" ht="13.5" customHeight="1">
      <c r="A136" s="5" t="str">
        <f t="shared" si="6"/>
        <v>1861_화현내_0135</v>
      </c>
      <c r="B136" s="1">
        <v>1861</v>
      </c>
      <c r="C136" s="1" t="s">
        <v>9339</v>
      </c>
      <c r="D136" s="1" t="s">
        <v>9340</v>
      </c>
      <c r="E136" s="1">
        <v>135</v>
      </c>
      <c r="F136" s="1">
        <v>1</v>
      </c>
      <c r="G136" s="1" t="s">
        <v>7380</v>
      </c>
      <c r="H136" s="1" t="s">
        <v>7381</v>
      </c>
      <c r="I136" s="1">
        <v>10</v>
      </c>
      <c r="L136" s="1">
        <v>2</v>
      </c>
      <c r="M136" s="1" t="s">
        <v>7944</v>
      </c>
      <c r="N136" s="1" t="s">
        <v>7945</v>
      </c>
      <c r="S136" s="1" t="s">
        <v>131</v>
      </c>
      <c r="T136" s="1" t="s">
        <v>4263</v>
      </c>
      <c r="U136" s="1" t="s">
        <v>193</v>
      </c>
      <c r="V136" s="1" t="s">
        <v>4286</v>
      </c>
      <c r="AC136" s="1">
        <v>30</v>
      </c>
    </row>
    <row r="137" spans="1:72" ht="13.5" customHeight="1">
      <c r="A137" s="5" t="str">
        <f t="shared" si="6"/>
        <v>1861_화현내_0135</v>
      </c>
      <c r="B137" s="1">
        <v>1861</v>
      </c>
      <c r="C137" s="1" t="s">
        <v>9339</v>
      </c>
      <c r="D137" s="1" t="s">
        <v>9340</v>
      </c>
      <c r="E137" s="1">
        <v>136</v>
      </c>
      <c r="F137" s="1">
        <v>1</v>
      </c>
      <c r="G137" s="1" t="s">
        <v>7380</v>
      </c>
      <c r="H137" s="1" t="s">
        <v>7381</v>
      </c>
      <c r="I137" s="1">
        <v>10</v>
      </c>
      <c r="L137" s="1">
        <v>3</v>
      </c>
      <c r="M137" s="1" t="s">
        <v>7946</v>
      </c>
      <c r="N137" s="1" t="s">
        <v>7947</v>
      </c>
      <c r="T137" s="1" t="s">
        <v>8774</v>
      </c>
      <c r="U137" s="1" t="s">
        <v>37</v>
      </c>
      <c r="V137" s="1" t="s">
        <v>4283</v>
      </c>
      <c r="W137" s="1" t="s">
        <v>589</v>
      </c>
      <c r="X137" s="1" t="s">
        <v>4378</v>
      </c>
      <c r="Y137" s="1" t="s">
        <v>590</v>
      </c>
      <c r="Z137" s="1" t="s">
        <v>4409</v>
      </c>
      <c r="AC137" s="1">
        <v>41</v>
      </c>
      <c r="AD137" s="1" t="s">
        <v>299</v>
      </c>
      <c r="AE137" s="1" t="s">
        <v>5202</v>
      </c>
      <c r="AJ137" s="1" t="s">
        <v>17</v>
      </c>
      <c r="AK137" s="1" t="s">
        <v>5254</v>
      </c>
      <c r="AL137" s="1" t="s">
        <v>591</v>
      </c>
      <c r="AM137" s="1" t="s">
        <v>5324</v>
      </c>
      <c r="AT137" s="1" t="s">
        <v>42</v>
      </c>
      <c r="AU137" s="1" t="s">
        <v>5332</v>
      </c>
      <c r="AV137" s="1" t="s">
        <v>592</v>
      </c>
      <c r="AW137" s="1" t="s">
        <v>5902</v>
      </c>
      <c r="BG137" s="1" t="s">
        <v>42</v>
      </c>
      <c r="BH137" s="1" t="s">
        <v>5332</v>
      </c>
      <c r="BI137" s="1" t="s">
        <v>593</v>
      </c>
      <c r="BJ137" s="1" t="s">
        <v>6404</v>
      </c>
      <c r="BM137" s="1" t="s">
        <v>594</v>
      </c>
      <c r="BN137" s="1" t="s">
        <v>6818</v>
      </c>
      <c r="BO137" s="1" t="s">
        <v>42</v>
      </c>
      <c r="BP137" s="1" t="s">
        <v>5332</v>
      </c>
      <c r="BQ137" s="1" t="s">
        <v>595</v>
      </c>
      <c r="BR137" s="1" t="s">
        <v>7285</v>
      </c>
      <c r="BS137" s="1" t="s">
        <v>58</v>
      </c>
      <c r="BT137" s="1" t="s">
        <v>5258</v>
      </c>
    </row>
    <row r="138" spans="1:70" ht="13.5" customHeight="1">
      <c r="A138" s="5" t="str">
        <f t="shared" si="6"/>
        <v>1861_화현내_0135</v>
      </c>
      <c r="B138" s="1">
        <v>1861</v>
      </c>
      <c r="C138" s="1" t="s">
        <v>9339</v>
      </c>
      <c r="D138" s="1" t="s">
        <v>9340</v>
      </c>
      <c r="E138" s="1">
        <v>137</v>
      </c>
      <c r="F138" s="1">
        <v>1</v>
      </c>
      <c r="G138" s="1" t="s">
        <v>7380</v>
      </c>
      <c r="H138" s="1" t="s">
        <v>7381</v>
      </c>
      <c r="I138" s="1">
        <v>10</v>
      </c>
      <c r="L138" s="1">
        <v>3</v>
      </c>
      <c r="M138" s="1" t="s">
        <v>7946</v>
      </c>
      <c r="N138" s="1" t="s">
        <v>7947</v>
      </c>
      <c r="S138" s="1" t="s">
        <v>49</v>
      </c>
      <c r="T138" s="1" t="s">
        <v>967</v>
      </c>
      <c r="W138" s="1" t="s">
        <v>317</v>
      </c>
      <c r="X138" s="1" t="s">
        <v>8831</v>
      </c>
      <c r="Y138" s="1" t="s">
        <v>51</v>
      </c>
      <c r="Z138" s="1" t="s">
        <v>4387</v>
      </c>
      <c r="AC138" s="1">
        <v>40</v>
      </c>
      <c r="AJ138" s="1" t="s">
        <v>17</v>
      </c>
      <c r="AK138" s="1" t="s">
        <v>5254</v>
      </c>
      <c r="AL138" s="1" t="s">
        <v>141</v>
      </c>
      <c r="AM138" s="1" t="s">
        <v>5296</v>
      </c>
      <c r="AT138" s="1" t="s">
        <v>37</v>
      </c>
      <c r="AU138" s="1" t="s">
        <v>4283</v>
      </c>
      <c r="AV138" s="1" t="s">
        <v>371</v>
      </c>
      <c r="AW138" s="1" t="s">
        <v>5164</v>
      </c>
      <c r="BG138" s="1" t="s">
        <v>42</v>
      </c>
      <c r="BH138" s="1" t="s">
        <v>5332</v>
      </c>
      <c r="BI138" s="1" t="s">
        <v>596</v>
      </c>
      <c r="BJ138" s="1" t="s">
        <v>5926</v>
      </c>
      <c r="BM138" s="1" t="s">
        <v>597</v>
      </c>
      <c r="BN138" s="1" t="s">
        <v>6426</v>
      </c>
      <c r="BQ138" s="1" t="s">
        <v>598</v>
      </c>
      <c r="BR138" s="1" t="s">
        <v>7284</v>
      </c>
    </row>
    <row r="139" spans="1:72" ht="13.5" customHeight="1">
      <c r="A139" s="5" t="str">
        <f t="shared" si="6"/>
        <v>1861_화현내_0135</v>
      </c>
      <c r="B139" s="1">
        <v>1861</v>
      </c>
      <c r="C139" s="1" t="s">
        <v>9339</v>
      </c>
      <c r="D139" s="1" t="s">
        <v>9340</v>
      </c>
      <c r="E139" s="1">
        <v>138</v>
      </c>
      <c r="F139" s="1">
        <v>1</v>
      </c>
      <c r="G139" s="1" t="s">
        <v>7380</v>
      </c>
      <c r="H139" s="1" t="s">
        <v>7381</v>
      </c>
      <c r="I139" s="1">
        <v>10</v>
      </c>
      <c r="L139" s="1">
        <v>4</v>
      </c>
      <c r="M139" s="1" t="s">
        <v>7948</v>
      </c>
      <c r="N139" s="1" t="s">
        <v>7949</v>
      </c>
      <c r="T139" s="1" t="s">
        <v>8832</v>
      </c>
      <c r="U139" s="1" t="s">
        <v>599</v>
      </c>
      <c r="V139" s="1" t="s">
        <v>4298</v>
      </c>
      <c r="W139" s="1" t="s">
        <v>135</v>
      </c>
      <c r="X139" s="1" t="s">
        <v>8833</v>
      </c>
      <c r="Y139" s="1" t="s">
        <v>600</v>
      </c>
      <c r="Z139" s="1" t="s">
        <v>5142</v>
      </c>
      <c r="AC139" s="1">
        <v>44</v>
      </c>
      <c r="AD139" s="1" t="s">
        <v>65</v>
      </c>
      <c r="AE139" s="1" t="s">
        <v>5142</v>
      </c>
      <c r="AJ139" s="1" t="s">
        <v>17</v>
      </c>
      <c r="AK139" s="1" t="s">
        <v>5254</v>
      </c>
      <c r="AL139" s="1" t="s">
        <v>165</v>
      </c>
      <c r="AM139" s="1" t="s">
        <v>5302</v>
      </c>
      <c r="AT139" s="1" t="s">
        <v>377</v>
      </c>
      <c r="AU139" s="1" t="s">
        <v>4312</v>
      </c>
      <c r="AV139" s="1" t="s">
        <v>601</v>
      </c>
      <c r="AW139" s="1" t="s">
        <v>5901</v>
      </c>
      <c r="BG139" s="1" t="s">
        <v>377</v>
      </c>
      <c r="BH139" s="1" t="s">
        <v>4312</v>
      </c>
      <c r="BI139" s="1" t="s">
        <v>602</v>
      </c>
      <c r="BJ139" s="1" t="s">
        <v>5677</v>
      </c>
      <c r="BM139" s="1" t="s">
        <v>7350</v>
      </c>
      <c r="BN139" s="1" t="s">
        <v>6646</v>
      </c>
      <c r="BQ139" s="1" t="s">
        <v>603</v>
      </c>
      <c r="BR139" s="1" t="s">
        <v>7283</v>
      </c>
      <c r="BS139" s="1" t="s">
        <v>41</v>
      </c>
      <c r="BT139" s="1" t="s">
        <v>5259</v>
      </c>
    </row>
    <row r="140" spans="1:72" ht="13.5" customHeight="1">
      <c r="A140" s="5" t="str">
        <f t="shared" si="6"/>
        <v>1861_화현내_0135</v>
      </c>
      <c r="B140" s="1">
        <v>1861</v>
      </c>
      <c r="C140" s="1" t="s">
        <v>9339</v>
      </c>
      <c r="D140" s="1" t="s">
        <v>9340</v>
      </c>
      <c r="E140" s="1">
        <v>139</v>
      </c>
      <c r="F140" s="1">
        <v>1</v>
      </c>
      <c r="G140" s="1" t="s">
        <v>7380</v>
      </c>
      <c r="H140" s="1" t="s">
        <v>7381</v>
      </c>
      <c r="I140" s="1">
        <v>10</v>
      </c>
      <c r="L140" s="1">
        <v>4</v>
      </c>
      <c r="M140" s="1" t="s">
        <v>7948</v>
      </c>
      <c r="N140" s="1" t="s">
        <v>7949</v>
      </c>
      <c r="S140" s="1" t="s">
        <v>49</v>
      </c>
      <c r="T140" s="1" t="s">
        <v>967</v>
      </c>
      <c r="W140" s="1" t="s">
        <v>604</v>
      </c>
      <c r="X140" s="1" t="s">
        <v>4367</v>
      </c>
      <c r="Y140" s="1" t="s">
        <v>10</v>
      </c>
      <c r="Z140" s="1" t="s">
        <v>4364</v>
      </c>
      <c r="AC140" s="1">
        <v>44</v>
      </c>
      <c r="AJ140" s="1" t="s">
        <v>17</v>
      </c>
      <c r="AK140" s="1" t="s">
        <v>5254</v>
      </c>
      <c r="AL140" s="1" t="s">
        <v>48</v>
      </c>
      <c r="AM140" s="1" t="s">
        <v>5276</v>
      </c>
      <c r="AT140" s="1" t="s">
        <v>105</v>
      </c>
      <c r="AU140" s="1" t="s">
        <v>4280</v>
      </c>
      <c r="AV140" s="1" t="s">
        <v>605</v>
      </c>
      <c r="AW140" s="1" t="s">
        <v>7501</v>
      </c>
      <c r="BG140" s="1" t="s">
        <v>105</v>
      </c>
      <c r="BH140" s="1" t="s">
        <v>4280</v>
      </c>
      <c r="BI140" s="1" t="s">
        <v>606</v>
      </c>
      <c r="BJ140" s="1" t="s">
        <v>6403</v>
      </c>
      <c r="BM140" s="1" t="s">
        <v>607</v>
      </c>
      <c r="BN140" s="1" t="s">
        <v>6817</v>
      </c>
      <c r="BQ140" s="1" t="s">
        <v>608</v>
      </c>
      <c r="BR140" s="1" t="s">
        <v>7631</v>
      </c>
      <c r="BS140" s="1" t="s">
        <v>88</v>
      </c>
      <c r="BT140" s="1" t="s">
        <v>7489</v>
      </c>
    </row>
    <row r="141" spans="1:72" ht="13.5" customHeight="1">
      <c r="A141" s="5" t="str">
        <f aca="true" t="shared" si="7" ref="A141:A159">HYPERLINK("http://kyu.snu.ac.kr/sdhj/index.jsp?type=hj/GK14782_00IH_0001_0136.jpg","1861_화현내_0136")</f>
        <v>1861_화현내_0136</v>
      </c>
      <c r="B141" s="1">
        <v>1861</v>
      </c>
      <c r="C141" s="1" t="s">
        <v>9339</v>
      </c>
      <c r="D141" s="1" t="s">
        <v>9340</v>
      </c>
      <c r="E141" s="1">
        <v>140</v>
      </c>
      <c r="F141" s="1">
        <v>1</v>
      </c>
      <c r="G141" s="1" t="s">
        <v>7380</v>
      </c>
      <c r="H141" s="1" t="s">
        <v>7381</v>
      </c>
      <c r="I141" s="1">
        <v>10</v>
      </c>
      <c r="L141" s="1">
        <v>5</v>
      </c>
      <c r="M141" s="1" t="s">
        <v>7950</v>
      </c>
      <c r="N141" s="1" t="s">
        <v>7951</v>
      </c>
      <c r="T141" s="1" t="s">
        <v>8834</v>
      </c>
      <c r="U141" s="1" t="s">
        <v>230</v>
      </c>
      <c r="V141" s="1" t="s">
        <v>4290</v>
      </c>
      <c r="W141" s="1" t="s">
        <v>309</v>
      </c>
      <c r="X141" s="1" t="s">
        <v>4343</v>
      </c>
      <c r="Y141" s="1" t="s">
        <v>609</v>
      </c>
      <c r="Z141" s="1" t="s">
        <v>5141</v>
      </c>
      <c r="AC141" s="1">
        <v>64</v>
      </c>
      <c r="AD141" s="1" t="s">
        <v>208</v>
      </c>
      <c r="AE141" s="1" t="s">
        <v>5210</v>
      </c>
      <c r="AJ141" s="1" t="s">
        <v>17</v>
      </c>
      <c r="AK141" s="1" t="s">
        <v>5254</v>
      </c>
      <c r="AL141" s="1" t="s">
        <v>312</v>
      </c>
      <c r="AM141" s="1" t="s">
        <v>5262</v>
      </c>
      <c r="AT141" s="1" t="s">
        <v>105</v>
      </c>
      <c r="AU141" s="1" t="s">
        <v>4280</v>
      </c>
      <c r="AV141" s="1" t="s">
        <v>362</v>
      </c>
      <c r="AW141" s="1" t="s">
        <v>5900</v>
      </c>
      <c r="BG141" s="1" t="s">
        <v>105</v>
      </c>
      <c r="BH141" s="1" t="s">
        <v>4280</v>
      </c>
      <c r="BI141" s="1" t="s">
        <v>570</v>
      </c>
      <c r="BJ141" s="1" t="s">
        <v>5227</v>
      </c>
      <c r="BK141" s="1" t="s">
        <v>105</v>
      </c>
      <c r="BL141" s="1" t="s">
        <v>4280</v>
      </c>
      <c r="BM141" s="1" t="s">
        <v>610</v>
      </c>
      <c r="BN141" s="1" t="s">
        <v>7440</v>
      </c>
      <c r="BO141" s="1" t="s">
        <v>105</v>
      </c>
      <c r="BP141" s="1" t="s">
        <v>4280</v>
      </c>
      <c r="BQ141" s="1" t="s">
        <v>611</v>
      </c>
      <c r="BR141" s="1" t="s">
        <v>7610</v>
      </c>
      <c r="BS141" s="1" t="s">
        <v>88</v>
      </c>
      <c r="BT141" s="1" t="s">
        <v>7489</v>
      </c>
    </row>
    <row r="142" spans="1:72" ht="13.5" customHeight="1">
      <c r="A142" s="5" t="str">
        <f t="shared" si="7"/>
        <v>1861_화현내_0136</v>
      </c>
      <c r="B142" s="1">
        <v>1861</v>
      </c>
      <c r="C142" s="1" t="s">
        <v>9339</v>
      </c>
      <c r="D142" s="1" t="s">
        <v>9340</v>
      </c>
      <c r="E142" s="1">
        <v>141</v>
      </c>
      <c r="F142" s="1">
        <v>1</v>
      </c>
      <c r="G142" s="1" t="s">
        <v>7380</v>
      </c>
      <c r="H142" s="1" t="s">
        <v>7381</v>
      </c>
      <c r="I142" s="1">
        <v>10</v>
      </c>
      <c r="L142" s="1">
        <v>5</v>
      </c>
      <c r="M142" s="1" t="s">
        <v>7950</v>
      </c>
      <c r="N142" s="1" t="s">
        <v>7951</v>
      </c>
      <c r="S142" s="1" t="s">
        <v>49</v>
      </c>
      <c r="T142" s="1" t="s">
        <v>967</v>
      </c>
      <c r="W142" s="1" t="s">
        <v>135</v>
      </c>
      <c r="X142" s="1" t="s">
        <v>8835</v>
      </c>
      <c r="Y142" s="1" t="s">
        <v>10</v>
      </c>
      <c r="Z142" s="1" t="s">
        <v>4364</v>
      </c>
      <c r="AC142" s="1">
        <v>59</v>
      </c>
      <c r="AD142" s="1" t="s">
        <v>292</v>
      </c>
      <c r="AE142" s="1" t="s">
        <v>5241</v>
      </c>
      <c r="AJ142" s="1" t="s">
        <v>17</v>
      </c>
      <c r="AK142" s="1" t="s">
        <v>5254</v>
      </c>
      <c r="AL142" s="1" t="s">
        <v>95</v>
      </c>
      <c r="AM142" s="1" t="s">
        <v>5256</v>
      </c>
      <c r="AT142" s="1" t="s">
        <v>105</v>
      </c>
      <c r="AU142" s="1" t="s">
        <v>4280</v>
      </c>
      <c r="AV142" s="1" t="s">
        <v>612</v>
      </c>
      <c r="AW142" s="1" t="s">
        <v>5899</v>
      </c>
      <c r="BG142" s="1" t="s">
        <v>105</v>
      </c>
      <c r="BH142" s="1" t="s">
        <v>4280</v>
      </c>
      <c r="BI142" s="1" t="s">
        <v>613</v>
      </c>
      <c r="BJ142" s="1" t="s">
        <v>5634</v>
      </c>
      <c r="BK142" s="1" t="s">
        <v>105</v>
      </c>
      <c r="BL142" s="1" t="s">
        <v>4280</v>
      </c>
      <c r="BM142" s="1" t="s">
        <v>614</v>
      </c>
      <c r="BN142" s="1" t="s">
        <v>6293</v>
      </c>
      <c r="BO142" s="1" t="s">
        <v>105</v>
      </c>
      <c r="BP142" s="1" t="s">
        <v>4280</v>
      </c>
      <c r="BQ142" s="1" t="s">
        <v>615</v>
      </c>
      <c r="BR142" s="1" t="s">
        <v>7282</v>
      </c>
      <c r="BS142" s="1" t="s">
        <v>209</v>
      </c>
      <c r="BT142" s="1" t="s">
        <v>5265</v>
      </c>
    </row>
    <row r="143" spans="1:29" ht="13.5" customHeight="1">
      <c r="A143" s="5" t="str">
        <f t="shared" si="7"/>
        <v>1861_화현내_0136</v>
      </c>
      <c r="B143" s="1">
        <v>1861</v>
      </c>
      <c r="C143" s="1" t="s">
        <v>9339</v>
      </c>
      <c r="D143" s="1" t="s">
        <v>9340</v>
      </c>
      <c r="E143" s="1">
        <v>142</v>
      </c>
      <c r="F143" s="1">
        <v>1</v>
      </c>
      <c r="G143" s="1" t="s">
        <v>7380</v>
      </c>
      <c r="H143" s="1" t="s">
        <v>7381</v>
      </c>
      <c r="I143" s="1">
        <v>10</v>
      </c>
      <c r="L143" s="1">
        <v>5</v>
      </c>
      <c r="M143" s="1" t="s">
        <v>7950</v>
      </c>
      <c r="N143" s="1" t="s">
        <v>7951</v>
      </c>
      <c r="S143" s="1" t="s">
        <v>181</v>
      </c>
      <c r="T143" s="1" t="s">
        <v>4259</v>
      </c>
      <c r="U143" s="1" t="s">
        <v>230</v>
      </c>
      <c r="V143" s="1" t="s">
        <v>4290</v>
      </c>
      <c r="Y143" s="1" t="s">
        <v>616</v>
      </c>
      <c r="Z143" s="1" t="s">
        <v>5140</v>
      </c>
      <c r="AC143" s="1">
        <v>39</v>
      </c>
    </row>
    <row r="144" spans="1:29" ht="13.5" customHeight="1">
      <c r="A144" s="5" t="str">
        <f t="shared" si="7"/>
        <v>1861_화현내_0136</v>
      </c>
      <c r="B144" s="1">
        <v>1861</v>
      </c>
      <c r="C144" s="1" t="s">
        <v>9339</v>
      </c>
      <c r="D144" s="1" t="s">
        <v>9340</v>
      </c>
      <c r="E144" s="1">
        <v>143</v>
      </c>
      <c r="F144" s="1">
        <v>1</v>
      </c>
      <c r="G144" s="1" t="s">
        <v>7380</v>
      </c>
      <c r="H144" s="1" t="s">
        <v>7381</v>
      </c>
      <c r="I144" s="1">
        <v>10</v>
      </c>
      <c r="L144" s="1">
        <v>5</v>
      </c>
      <c r="M144" s="1" t="s">
        <v>7950</v>
      </c>
      <c r="N144" s="1" t="s">
        <v>7951</v>
      </c>
      <c r="S144" s="1" t="s">
        <v>184</v>
      </c>
      <c r="T144" s="1" t="s">
        <v>4260</v>
      </c>
      <c r="W144" s="1" t="s">
        <v>97</v>
      </c>
      <c r="X144" s="1" t="s">
        <v>8836</v>
      </c>
      <c r="Y144" s="1" t="s">
        <v>10</v>
      </c>
      <c r="Z144" s="1" t="s">
        <v>4364</v>
      </c>
      <c r="AC144" s="1">
        <v>39</v>
      </c>
    </row>
    <row r="145" spans="1:72" ht="13.5" customHeight="1">
      <c r="A145" s="5" t="str">
        <f t="shared" si="7"/>
        <v>1861_화현내_0136</v>
      </c>
      <c r="B145" s="1">
        <v>1861</v>
      </c>
      <c r="C145" s="1" t="s">
        <v>9339</v>
      </c>
      <c r="D145" s="1" t="s">
        <v>9340</v>
      </c>
      <c r="E145" s="1">
        <v>144</v>
      </c>
      <c r="F145" s="1">
        <v>1</v>
      </c>
      <c r="G145" s="1" t="s">
        <v>7380</v>
      </c>
      <c r="H145" s="1" t="s">
        <v>7381</v>
      </c>
      <c r="I145" s="1">
        <v>11</v>
      </c>
      <c r="J145" s="1" t="s">
        <v>617</v>
      </c>
      <c r="K145" s="1" t="s">
        <v>7388</v>
      </c>
      <c r="L145" s="1">
        <v>1</v>
      </c>
      <c r="M145" s="1" t="s">
        <v>7952</v>
      </c>
      <c r="N145" s="1" t="s">
        <v>7953</v>
      </c>
      <c r="T145" s="1" t="s">
        <v>8823</v>
      </c>
      <c r="U145" s="1" t="s">
        <v>517</v>
      </c>
      <c r="V145" s="1" t="s">
        <v>4324</v>
      </c>
      <c r="W145" s="1" t="s">
        <v>135</v>
      </c>
      <c r="X145" s="1" t="s">
        <v>8837</v>
      </c>
      <c r="Y145" s="1" t="s">
        <v>618</v>
      </c>
      <c r="Z145" s="1" t="s">
        <v>5139</v>
      </c>
      <c r="AC145" s="1">
        <v>51</v>
      </c>
      <c r="AD145" s="1" t="s">
        <v>174</v>
      </c>
      <c r="AE145" s="1" t="s">
        <v>5250</v>
      </c>
      <c r="AJ145" s="1" t="s">
        <v>17</v>
      </c>
      <c r="AK145" s="1" t="s">
        <v>5254</v>
      </c>
      <c r="AL145" s="1" t="s">
        <v>95</v>
      </c>
      <c r="AM145" s="1" t="s">
        <v>5256</v>
      </c>
      <c r="AT145" s="1" t="s">
        <v>105</v>
      </c>
      <c r="AU145" s="1" t="s">
        <v>4280</v>
      </c>
      <c r="AV145" s="1" t="s">
        <v>619</v>
      </c>
      <c r="AW145" s="1" t="s">
        <v>4501</v>
      </c>
      <c r="BG145" s="1" t="s">
        <v>105</v>
      </c>
      <c r="BH145" s="1" t="s">
        <v>4280</v>
      </c>
      <c r="BI145" s="1" t="s">
        <v>620</v>
      </c>
      <c r="BJ145" s="1" t="s">
        <v>5787</v>
      </c>
      <c r="BK145" s="1" t="s">
        <v>105</v>
      </c>
      <c r="BL145" s="1" t="s">
        <v>4280</v>
      </c>
      <c r="BM145" s="1" t="s">
        <v>621</v>
      </c>
      <c r="BN145" s="1" t="s">
        <v>5677</v>
      </c>
      <c r="BO145" s="1" t="s">
        <v>105</v>
      </c>
      <c r="BP145" s="1" t="s">
        <v>4280</v>
      </c>
      <c r="BQ145" s="1" t="s">
        <v>481</v>
      </c>
      <c r="BR145" s="1" t="s">
        <v>7821</v>
      </c>
      <c r="BS145" s="1" t="s">
        <v>74</v>
      </c>
      <c r="BT145" s="1" t="s">
        <v>4740</v>
      </c>
    </row>
    <row r="146" spans="1:29" ht="13.5" customHeight="1">
      <c r="A146" s="5" t="str">
        <f t="shared" si="7"/>
        <v>1861_화현내_0136</v>
      </c>
      <c r="B146" s="1">
        <v>1861</v>
      </c>
      <c r="C146" s="1" t="s">
        <v>9339</v>
      </c>
      <c r="D146" s="1" t="s">
        <v>9340</v>
      </c>
      <c r="E146" s="1">
        <v>145</v>
      </c>
      <c r="F146" s="1">
        <v>1</v>
      </c>
      <c r="G146" s="1" t="s">
        <v>7380</v>
      </c>
      <c r="H146" s="1" t="s">
        <v>7381</v>
      </c>
      <c r="I146" s="1">
        <v>11</v>
      </c>
      <c r="L146" s="1">
        <v>1</v>
      </c>
      <c r="M146" s="1" t="s">
        <v>7952</v>
      </c>
      <c r="N146" s="1" t="s">
        <v>7953</v>
      </c>
      <c r="S146" s="1" t="s">
        <v>181</v>
      </c>
      <c r="T146" s="1" t="s">
        <v>4259</v>
      </c>
      <c r="U146" s="1" t="s">
        <v>517</v>
      </c>
      <c r="V146" s="1" t="s">
        <v>4324</v>
      </c>
      <c r="Y146" s="1" t="s">
        <v>310</v>
      </c>
      <c r="Z146" s="1" t="s">
        <v>5011</v>
      </c>
      <c r="AC146" s="1">
        <v>21</v>
      </c>
    </row>
    <row r="147" spans="1:72" ht="13.5" customHeight="1">
      <c r="A147" s="5" t="str">
        <f t="shared" si="7"/>
        <v>1861_화현내_0136</v>
      </c>
      <c r="B147" s="1">
        <v>1861</v>
      </c>
      <c r="C147" s="1" t="s">
        <v>9339</v>
      </c>
      <c r="D147" s="1" t="s">
        <v>9340</v>
      </c>
      <c r="E147" s="1">
        <v>146</v>
      </c>
      <c r="F147" s="1">
        <v>1</v>
      </c>
      <c r="G147" s="1" t="s">
        <v>7380</v>
      </c>
      <c r="H147" s="1" t="s">
        <v>7381</v>
      </c>
      <c r="I147" s="1">
        <v>11</v>
      </c>
      <c r="L147" s="1">
        <v>2</v>
      </c>
      <c r="M147" s="1" t="s">
        <v>617</v>
      </c>
      <c r="N147" s="1" t="s">
        <v>7388</v>
      </c>
      <c r="T147" s="1" t="s">
        <v>8764</v>
      </c>
      <c r="U147" s="1" t="s">
        <v>517</v>
      </c>
      <c r="V147" s="1" t="s">
        <v>4324</v>
      </c>
      <c r="W147" s="1" t="s">
        <v>97</v>
      </c>
      <c r="X147" s="1" t="s">
        <v>8765</v>
      </c>
      <c r="Y147" s="1" t="s">
        <v>622</v>
      </c>
      <c r="Z147" s="1" t="s">
        <v>5138</v>
      </c>
      <c r="AC147" s="1">
        <v>57</v>
      </c>
      <c r="AD147" s="1" t="s">
        <v>623</v>
      </c>
      <c r="AE147" s="1" t="s">
        <v>5222</v>
      </c>
      <c r="AJ147" s="1" t="s">
        <v>17</v>
      </c>
      <c r="AK147" s="1" t="s">
        <v>5254</v>
      </c>
      <c r="AL147" s="1" t="s">
        <v>88</v>
      </c>
      <c r="AM147" s="1" t="s">
        <v>7489</v>
      </c>
      <c r="AT147" s="1" t="s">
        <v>105</v>
      </c>
      <c r="AU147" s="1" t="s">
        <v>4280</v>
      </c>
      <c r="AV147" s="1" t="s">
        <v>480</v>
      </c>
      <c r="AW147" s="1" t="s">
        <v>5554</v>
      </c>
      <c r="BG147" s="1" t="s">
        <v>105</v>
      </c>
      <c r="BH147" s="1" t="s">
        <v>4280</v>
      </c>
      <c r="BI147" s="1" t="s">
        <v>624</v>
      </c>
      <c r="BJ147" s="1" t="s">
        <v>4460</v>
      </c>
      <c r="BK147" s="1" t="s">
        <v>105</v>
      </c>
      <c r="BL147" s="1" t="s">
        <v>4280</v>
      </c>
      <c r="BM147" s="1" t="s">
        <v>625</v>
      </c>
      <c r="BN147" s="1" t="s">
        <v>6625</v>
      </c>
      <c r="BO147" s="1" t="s">
        <v>105</v>
      </c>
      <c r="BP147" s="1" t="s">
        <v>4280</v>
      </c>
      <c r="BQ147" s="1" t="s">
        <v>626</v>
      </c>
      <c r="BR147" s="1" t="s">
        <v>7281</v>
      </c>
      <c r="BS147" s="1" t="s">
        <v>104</v>
      </c>
      <c r="BT147" s="1" t="s">
        <v>5261</v>
      </c>
    </row>
    <row r="148" spans="1:72" ht="13.5" customHeight="1">
      <c r="A148" s="5" t="str">
        <f t="shared" si="7"/>
        <v>1861_화현내_0136</v>
      </c>
      <c r="B148" s="1">
        <v>1861</v>
      </c>
      <c r="C148" s="1" t="s">
        <v>9339</v>
      </c>
      <c r="D148" s="1" t="s">
        <v>9340</v>
      </c>
      <c r="E148" s="1">
        <v>147</v>
      </c>
      <c r="F148" s="1">
        <v>1</v>
      </c>
      <c r="G148" s="1" t="s">
        <v>7380</v>
      </c>
      <c r="H148" s="1" t="s">
        <v>7381</v>
      </c>
      <c r="I148" s="1">
        <v>11</v>
      </c>
      <c r="L148" s="1">
        <v>2</v>
      </c>
      <c r="M148" s="1" t="s">
        <v>617</v>
      </c>
      <c r="N148" s="1" t="s">
        <v>7388</v>
      </c>
      <c r="S148" s="1" t="s">
        <v>49</v>
      </c>
      <c r="T148" s="1" t="s">
        <v>967</v>
      </c>
      <c r="W148" s="1" t="s">
        <v>330</v>
      </c>
      <c r="X148" s="1" t="s">
        <v>4365</v>
      </c>
      <c r="Y148" s="1" t="s">
        <v>10</v>
      </c>
      <c r="Z148" s="1" t="s">
        <v>4364</v>
      </c>
      <c r="AC148" s="1">
        <v>62</v>
      </c>
      <c r="AJ148" s="1" t="s">
        <v>17</v>
      </c>
      <c r="AK148" s="1" t="s">
        <v>5254</v>
      </c>
      <c r="AL148" s="1" t="s">
        <v>229</v>
      </c>
      <c r="AM148" s="1" t="s">
        <v>5311</v>
      </c>
      <c r="AT148" s="1" t="s">
        <v>105</v>
      </c>
      <c r="AU148" s="1" t="s">
        <v>4280</v>
      </c>
      <c r="AV148" s="1" t="s">
        <v>627</v>
      </c>
      <c r="AW148" s="1" t="s">
        <v>5898</v>
      </c>
      <c r="BG148" s="1" t="s">
        <v>105</v>
      </c>
      <c r="BH148" s="1" t="s">
        <v>4280</v>
      </c>
      <c r="BI148" s="1" t="s">
        <v>628</v>
      </c>
      <c r="BJ148" s="1" t="s">
        <v>4397</v>
      </c>
      <c r="BK148" s="1" t="s">
        <v>105</v>
      </c>
      <c r="BL148" s="1" t="s">
        <v>4280</v>
      </c>
      <c r="BM148" s="1" t="s">
        <v>629</v>
      </c>
      <c r="BN148" s="1" t="s">
        <v>6815</v>
      </c>
      <c r="BO148" s="1" t="s">
        <v>105</v>
      </c>
      <c r="BP148" s="1" t="s">
        <v>4280</v>
      </c>
      <c r="BQ148" s="1" t="s">
        <v>630</v>
      </c>
      <c r="BR148" s="1" t="s">
        <v>7632</v>
      </c>
      <c r="BS148" s="1" t="s">
        <v>88</v>
      </c>
      <c r="BT148" s="1" t="s">
        <v>7489</v>
      </c>
    </row>
    <row r="149" spans="1:29" ht="13.5" customHeight="1">
      <c r="A149" s="5" t="str">
        <f t="shared" si="7"/>
        <v>1861_화현내_0136</v>
      </c>
      <c r="B149" s="1">
        <v>1861</v>
      </c>
      <c r="C149" s="1" t="s">
        <v>9339</v>
      </c>
      <c r="D149" s="1" t="s">
        <v>9340</v>
      </c>
      <c r="E149" s="1">
        <v>148</v>
      </c>
      <c r="F149" s="1">
        <v>1</v>
      </c>
      <c r="G149" s="1" t="s">
        <v>7380</v>
      </c>
      <c r="H149" s="1" t="s">
        <v>7381</v>
      </c>
      <c r="I149" s="1">
        <v>11</v>
      </c>
      <c r="L149" s="1">
        <v>2</v>
      </c>
      <c r="M149" s="1" t="s">
        <v>617</v>
      </c>
      <c r="N149" s="1" t="s">
        <v>7388</v>
      </c>
      <c r="S149" s="1" t="s">
        <v>181</v>
      </c>
      <c r="T149" s="1" t="s">
        <v>4259</v>
      </c>
      <c r="U149" s="1" t="s">
        <v>631</v>
      </c>
      <c r="V149" s="1" t="s">
        <v>4328</v>
      </c>
      <c r="Y149" s="1" t="s">
        <v>632</v>
      </c>
      <c r="Z149" s="1" t="s">
        <v>5137</v>
      </c>
      <c r="AC149" s="1">
        <v>35</v>
      </c>
    </row>
    <row r="150" spans="1:31" ht="13.5" customHeight="1">
      <c r="A150" s="5" t="str">
        <f t="shared" si="7"/>
        <v>1861_화현내_0136</v>
      </c>
      <c r="B150" s="1">
        <v>1861</v>
      </c>
      <c r="C150" s="1" t="s">
        <v>9339</v>
      </c>
      <c r="D150" s="1" t="s">
        <v>9340</v>
      </c>
      <c r="E150" s="1">
        <v>149</v>
      </c>
      <c r="F150" s="1">
        <v>1</v>
      </c>
      <c r="G150" s="1" t="s">
        <v>7380</v>
      </c>
      <c r="H150" s="1" t="s">
        <v>7381</v>
      </c>
      <c r="I150" s="1">
        <v>11</v>
      </c>
      <c r="L150" s="1">
        <v>2</v>
      </c>
      <c r="M150" s="1" t="s">
        <v>617</v>
      </c>
      <c r="N150" s="1" t="s">
        <v>7388</v>
      </c>
      <c r="S150" s="1" t="s">
        <v>181</v>
      </c>
      <c r="T150" s="1" t="s">
        <v>4259</v>
      </c>
      <c r="U150" s="1" t="s">
        <v>517</v>
      </c>
      <c r="V150" s="1" t="s">
        <v>4324</v>
      </c>
      <c r="Y150" s="1" t="s">
        <v>633</v>
      </c>
      <c r="Z150" s="1" t="s">
        <v>5136</v>
      </c>
      <c r="AC150" s="1">
        <v>25</v>
      </c>
      <c r="AD150" s="1" t="s">
        <v>81</v>
      </c>
      <c r="AE150" s="1" t="s">
        <v>5240</v>
      </c>
    </row>
    <row r="151" spans="1:72" ht="13.5" customHeight="1">
      <c r="A151" s="5" t="str">
        <f t="shared" si="7"/>
        <v>1861_화현내_0136</v>
      </c>
      <c r="B151" s="1">
        <v>1861</v>
      </c>
      <c r="C151" s="1" t="s">
        <v>9339</v>
      </c>
      <c r="D151" s="1" t="s">
        <v>9340</v>
      </c>
      <c r="E151" s="1">
        <v>150</v>
      </c>
      <c r="F151" s="1">
        <v>1</v>
      </c>
      <c r="G151" s="1" t="s">
        <v>7380</v>
      </c>
      <c r="H151" s="1" t="s">
        <v>7381</v>
      </c>
      <c r="I151" s="1">
        <v>11</v>
      </c>
      <c r="L151" s="1">
        <v>3</v>
      </c>
      <c r="M151" s="1" t="s">
        <v>7954</v>
      </c>
      <c r="N151" s="1" t="s">
        <v>7955</v>
      </c>
      <c r="T151" s="1" t="s">
        <v>8838</v>
      </c>
      <c r="U151" s="1" t="s">
        <v>230</v>
      </c>
      <c r="V151" s="1" t="s">
        <v>4290</v>
      </c>
      <c r="W151" s="1" t="s">
        <v>309</v>
      </c>
      <c r="X151" s="1" t="s">
        <v>4343</v>
      </c>
      <c r="Y151" s="1" t="s">
        <v>634</v>
      </c>
      <c r="Z151" s="1" t="s">
        <v>5135</v>
      </c>
      <c r="AC151" s="1">
        <v>18</v>
      </c>
      <c r="AD151" s="1" t="s">
        <v>188</v>
      </c>
      <c r="AE151" s="1" t="s">
        <v>5193</v>
      </c>
      <c r="AJ151" s="1" t="s">
        <v>17</v>
      </c>
      <c r="AK151" s="1" t="s">
        <v>5254</v>
      </c>
      <c r="AL151" s="1" t="s">
        <v>312</v>
      </c>
      <c r="AM151" s="1" t="s">
        <v>5262</v>
      </c>
      <c r="AT151" s="1" t="s">
        <v>105</v>
      </c>
      <c r="AU151" s="1" t="s">
        <v>4280</v>
      </c>
      <c r="AV151" s="1" t="s">
        <v>635</v>
      </c>
      <c r="AW151" s="1" t="s">
        <v>4737</v>
      </c>
      <c r="BG151" s="1" t="s">
        <v>105</v>
      </c>
      <c r="BH151" s="1" t="s">
        <v>4280</v>
      </c>
      <c r="BI151" s="1" t="s">
        <v>496</v>
      </c>
      <c r="BJ151" s="1" t="s">
        <v>4822</v>
      </c>
      <c r="BK151" s="1" t="s">
        <v>105</v>
      </c>
      <c r="BL151" s="1" t="s">
        <v>4280</v>
      </c>
      <c r="BM151" s="1" t="s">
        <v>636</v>
      </c>
      <c r="BN151" s="1" t="s">
        <v>6748</v>
      </c>
      <c r="BO151" s="1" t="s">
        <v>105</v>
      </c>
      <c r="BP151" s="1" t="s">
        <v>4280</v>
      </c>
      <c r="BQ151" s="1" t="s">
        <v>637</v>
      </c>
      <c r="BR151" s="1" t="s">
        <v>7585</v>
      </c>
      <c r="BS151" s="1" t="s">
        <v>66</v>
      </c>
      <c r="BT151" s="1" t="s">
        <v>5293</v>
      </c>
    </row>
    <row r="152" spans="1:29" ht="13.5" customHeight="1">
      <c r="A152" s="5" t="str">
        <f t="shared" si="7"/>
        <v>1861_화현내_0136</v>
      </c>
      <c r="B152" s="1">
        <v>1861</v>
      </c>
      <c r="C152" s="1" t="s">
        <v>9339</v>
      </c>
      <c r="D152" s="1" t="s">
        <v>9340</v>
      </c>
      <c r="E152" s="1">
        <v>151</v>
      </c>
      <c r="F152" s="1">
        <v>1</v>
      </c>
      <c r="G152" s="1" t="s">
        <v>7380</v>
      </c>
      <c r="H152" s="1" t="s">
        <v>7381</v>
      </c>
      <c r="I152" s="1">
        <v>11</v>
      </c>
      <c r="L152" s="1">
        <v>3</v>
      </c>
      <c r="M152" s="1" t="s">
        <v>7954</v>
      </c>
      <c r="N152" s="1" t="s">
        <v>7955</v>
      </c>
      <c r="S152" s="1" t="s">
        <v>96</v>
      </c>
      <c r="T152" s="1" t="s">
        <v>4261</v>
      </c>
      <c r="W152" s="1" t="s">
        <v>97</v>
      </c>
      <c r="X152" s="1" t="s">
        <v>8839</v>
      </c>
      <c r="Y152" s="1" t="s">
        <v>10</v>
      </c>
      <c r="Z152" s="1" t="s">
        <v>4364</v>
      </c>
      <c r="AC152" s="1">
        <v>73</v>
      </c>
    </row>
    <row r="153" spans="1:72" ht="13.5" customHeight="1">
      <c r="A153" s="5" t="str">
        <f t="shared" si="7"/>
        <v>1861_화현내_0136</v>
      </c>
      <c r="B153" s="1">
        <v>1861</v>
      </c>
      <c r="C153" s="1" t="s">
        <v>9339</v>
      </c>
      <c r="D153" s="1" t="s">
        <v>9340</v>
      </c>
      <c r="E153" s="1">
        <v>152</v>
      </c>
      <c r="F153" s="1">
        <v>1</v>
      </c>
      <c r="G153" s="1" t="s">
        <v>7380</v>
      </c>
      <c r="H153" s="1" t="s">
        <v>7381</v>
      </c>
      <c r="I153" s="1">
        <v>11</v>
      </c>
      <c r="L153" s="1">
        <v>4</v>
      </c>
      <c r="M153" s="1" t="s">
        <v>7956</v>
      </c>
      <c r="N153" s="1" t="s">
        <v>7957</v>
      </c>
      <c r="T153" s="1" t="s">
        <v>8829</v>
      </c>
      <c r="U153" s="1" t="s">
        <v>37</v>
      </c>
      <c r="V153" s="1" t="s">
        <v>4283</v>
      </c>
      <c r="W153" s="1" t="s">
        <v>50</v>
      </c>
      <c r="X153" s="1" t="s">
        <v>4264</v>
      </c>
      <c r="Y153" s="1" t="s">
        <v>638</v>
      </c>
      <c r="Z153" s="1" t="s">
        <v>5116</v>
      </c>
      <c r="AC153" s="1">
        <v>68</v>
      </c>
      <c r="AD153" s="1" t="s">
        <v>311</v>
      </c>
      <c r="AE153" s="1" t="s">
        <v>5191</v>
      </c>
      <c r="AJ153" s="1" t="s">
        <v>17</v>
      </c>
      <c r="AK153" s="1" t="s">
        <v>5254</v>
      </c>
      <c r="AL153" s="1" t="s">
        <v>53</v>
      </c>
      <c r="AM153" s="1" t="s">
        <v>5260</v>
      </c>
      <c r="AT153" s="1" t="s">
        <v>42</v>
      </c>
      <c r="AU153" s="1" t="s">
        <v>5332</v>
      </c>
      <c r="AV153" s="1" t="s">
        <v>54</v>
      </c>
      <c r="AW153" s="1" t="s">
        <v>8840</v>
      </c>
      <c r="BG153" s="1" t="s">
        <v>42</v>
      </c>
      <c r="BH153" s="1" t="s">
        <v>5332</v>
      </c>
      <c r="BI153" s="1" t="s">
        <v>55</v>
      </c>
      <c r="BJ153" s="1" t="s">
        <v>6402</v>
      </c>
      <c r="BM153" s="1" t="s">
        <v>56</v>
      </c>
      <c r="BN153" s="1" t="s">
        <v>6816</v>
      </c>
      <c r="BQ153" s="1" t="s">
        <v>639</v>
      </c>
      <c r="BR153" s="1" t="s">
        <v>7719</v>
      </c>
      <c r="BS153" s="1" t="s">
        <v>58</v>
      </c>
      <c r="BT153" s="1" t="s">
        <v>5258</v>
      </c>
    </row>
    <row r="154" spans="1:70" ht="13.5" customHeight="1">
      <c r="A154" s="5" t="str">
        <f t="shared" si="7"/>
        <v>1861_화현내_0136</v>
      </c>
      <c r="B154" s="1">
        <v>1861</v>
      </c>
      <c r="C154" s="1" t="s">
        <v>9339</v>
      </c>
      <c r="D154" s="1" t="s">
        <v>9340</v>
      </c>
      <c r="E154" s="1">
        <v>153</v>
      </c>
      <c r="F154" s="1">
        <v>1</v>
      </c>
      <c r="G154" s="1" t="s">
        <v>7380</v>
      </c>
      <c r="H154" s="1" t="s">
        <v>7381</v>
      </c>
      <c r="I154" s="1">
        <v>11</v>
      </c>
      <c r="L154" s="1">
        <v>4</v>
      </c>
      <c r="M154" s="1" t="s">
        <v>7956</v>
      </c>
      <c r="N154" s="1" t="s">
        <v>7957</v>
      </c>
      <c r="S154" s="1" t="s">
        <v>49</v>
      </c>
      <c r="T154" s="1" t="s">
        <v>967</v>
      </c>
      <c r="W154" s="1" t="s">
        <v>330</v>
      </c>
      <c r="X154" s="1" t="s">
        <v>4365</v>
      </c>
      <c r="Y154" s="1" t="s">
        <v>51</v>
      </c>
      <c r="Z154" s="1" t="s">
        <v>4387</v>
      </c>
      <c r="AC154" s="1">
        <v>65</v>
      </c>
      <c r="AJ154" s="1" t="s">
        <v>17</v>
      </c>
      <c r="AK154" s="1" t="s">
        <v>5254</v>
      </c>
      <c r="AL154" s="1" t="s">
        <v>229</v>
      </c>
      <c r="AM154" s="1" t="s">
        <v>5311</v>
      </c>
      <c r="AT154" s="1" t="s">
        <v>42</v>
      </c>
      <c r="AU154" s="1" t="s">
        <v>5332</v>
      </c>
      <c r="AV154" s="1" t="s">
        <v>640</v>
      </c>
      <c r="AW154" s="1" t="s">
        <v>7508</v>
      </c>
      <c r="BG154" s="1" t="s">
        <v>42</v>
      </c>
      <c r="BH154" s="1" t="s">
        <v>5332</v>
      </c>
      <c r="BI154" s="1" t="s">
        <v>628</v>
      </c>
      <c r="BJ154" s="1" t="s">
        <v>4397</v>
      </c>
      <c r="BM154" s="1" t="s">
        <v>629</v>
      </c>
      <c r="BN154" s="1" t="s">
        <v>6815</v>
      </c>
      <c r="BQ154" s="1" t="s">
        <v>641</v>
      </c>
      <c r="BR154" s="1" t="s">
        <v>7721</v>
      </c>
    </row>
    <row r="155" spans="1:72" ht="13.5" customHeight="1">
      <c r="A155" s="5" t="str">
        <f t="shared" si="7"/>
        <v>1861_화현내_0136</v>
      </c>
      <c r="B155" s="1">
        <v>1861</v>
      </c>
      <c r="C155" s="1" t="s">
        <v>9339</v>
      </c>
      <c r="D155" s="1" t="s">
        <v>9340</v>
      </c>
      <c r="E155" s="1">
        <v>154</v>
      </c>
      <c r="F155" s="1">
        <v>1</v>
      </c>
      <c r="G155" s="1" t="s">
        <v>7380</v>
      </c>
      <c r="H155" s="1" t="s">
        <v>7381</v>
      </c>
      <c r="I155" s="1">
        <v>11</v>
      </c>
      <c r="L155" s="1">
        <v>5</v>
      </c>
      <c r="M155" s="1" t="s">
        <v>7958</v>
      </c>
      <c r="N155" s="1" t="s">
        <v>7959</v>
      </c>
      <c r="T155" s="1" t="s">
        <v>8841</v>
      </c>
      <c r="U155" s="1" t="s">
        <v>37</v>
      </c>
      <c r="V155" s="1" t="s">
        <v>4283</v>
      </c>
      <c r="W155" s="1" t="s">
        <v>97</v>
      </c>
      <c r="X155" s="1" t="s">
        <v>8842</v>
      </c>
      <c r="Y155" s="1" t="s">
        <v>642</v>
      </c>
      <c r="Z155" s="1" t="s">
        <v>5134</v>
      </c>
      <c r="AC155" s="1">
        <v>45</v>
      </c>
      <c r="AD155" s="1" t="s">
        <v>73</v>
      </c>
      <c r="AE155" s="1" t="s">
        <v>5197</v>
      </c>
      <c r="AJ155" s="1" t="s">
        <v>17</v>
      </c>
      <c r="AK155" s="1" t="s">
        <v>5254</v>
      </c>
      <c r="AL155" s="1" t="s">
        <v>88</v>
      </c>
      <c r="AM155" s="1" t="s">
        <v>7489</v>
      </c>
      <c r="AT155" s="1" t="s">
        <v>42</v>
      </c>
      <c r="AU155" s="1" t="s">
        <v>5332</v>
      </c>
      <c r="AV155" s="1" t="s">
        <v>643</v>
      </c>
      <c r="AW155" s="1" t="s">
        <v>4462</v>
      </c>
      <c r="BG155" s="1" t="s">
        <v>42</v>
      </c>
      <c r="BH155" s="1" t="s">
        <v>5332</v>
      </c>
      <c r="BI155" s="1" t="s">
        <v>644</v>
      </c>
      <c r="BJ155" s="1" t="s">
        <v>6401</v>
      </c>
      <c r="BK155" s="1" t="s">
        <v>42</v>
      </c>
      <c r="BL155" s="1" t="s">
        <v>5332</v>
      </c>
      <c r="BM155" s="1" t="s">
        <v>645</v>
      </c>
      <c r="BN155" s="1" t="s">
        <v>6055</v>
      </c>
      <c r="BO155" s="1" t="s">
        <v>42</v>
      </c>
      <c r="BP155" s="1" t="s">
        <v>5332</v>
      </c>
      <c r="BQ155" s="1" t="s">
        <v>646</v>
      </c>
      <c r="BR155" s="1" t="s">
        <v>7280</v>
      </c>
      <c r="BS155" s="1" t="s">
        <v>485</v>
      </c>
      <c r="BT155" s="1" t="s">
        <v>7495</v>
      </c>
    </row>
    <row r="156" spans="1:72" ht="13.5" customHeight="1">
      <c r="A156" s="5" t="str">
        <f t="shared" si="7"/>
        <v>1861_화현내_0136</v>
      </c>
      <c r="B156" s="1">
        <v>1861</v>
      </c>
      <c r="C156" s="1" t="s">
        <v>9339</v>
      </c>
      <c r="D156" s="1" t="s">
        <v>9340</v>
      </c>
      <c r="E156" s="1">
        <v>155</v>
      </c>
      <c r="F156" s="1">
        <v>1</v>
      </c>
      <c r="G156" s="1" t="s">
        <v>7380</v>
      </c>
      <c r="H156" s="1" t="s">
        <v>7381</v>
      </c>
      <c r="I156" s="1">
        <v>11</v>
      </c>
      <c r="L156" s="1">
        <v>5</v>
      </c>
      <c r="M156" s="1" t="s">
        <v>7958</v>
      </c>
      <c r="N156" s="1" t="s">
        <v>7959</v>
      </c>
      <c r="S156" s="1" t="s">
        <v>49</v>
      </c>
      <c r="T156" s="1" t="s">
        <v>967</v>
      </c>
      <c r="W156" s="1" t="s">
        <v>38</v>
      </c>
      <c r="X156" s="1" t="s">
        <v>4338</v>
      </c>
      <c r="Y156" s="1" t="s">
        <v>51</v>
      </c>
      <c r="Z156" s="1" t="s">
        <v>4387</v>
      </c>
      <c r="AC156" s="1">
        <v>26</v>
      </c>
      <c r="AD156" s="1" t="s">
        <v>428</v>
      </c>
      <c r="AE156" s="1" t="s">
        <v>5208</v>
      </c>
      <c r="AJ156" s="1" t="s">
        <v>17</v>
      </c>
      <c r="AK156" s="1" t="s">
        <v>5254</v>
      </c>
      <c r="AL156" s="1" t="s">
        <v>41</v>
      </c>
      <c r="AM156" s="1" t="s">
        <v>5259</v>
      </c>
      <c r="AT156" s="1" t="s">
        <v>37</v>
      </c>
      <c r="AU156" s="1" t="s">
        <v>4283</v>
      </c>
      <c r="AV156" s="1" t="s">
        <v>647</v>
      </c>
      <c r="AW156" s="1" t="s">
        <v>5897</v>
      </c>
      <c r="BG156" s="1" t="s">
        <v>42</v>
      </c>
      <c r="BH156" s="1" t="s">
        <v>5332</v>
      </c>
      <c r="BI156" s="1" t="s">
        <v>648</v>
      </c>
      <c r="BJ156" s="1" t="s">
        <v>4562</v>
      </c>
      <c r="BK156" s="1" t="s">
        <v>42</v>
      </c>
      <c r="BL156" s="1" t="s">
        <v>5332</v>
      </c>
      <c r="BM156" s="1" t="s">
        <v>649</v>
      </c>
      <c r="BN156" s="1" t="s">
        <v>6814</v>
      </c>
      <c r="BO156" s="1" t="s">
        <v>42</v>
      </c>
      <c r="BP156" s="1" t="s">
        <v>5332</v>
      </c>
      <c r="BQ156" s="1" t="s">
        <v>650</v>
      </c>
      <c r="BR156" s="1" t="s">
        <v>7733</v>
      </c>
      <c r="BS156" s="1" t="s">
        <v>95</v>
      </c>
      <c r="BT156" s="1" t="s">
        <v>5256</v>
      </c>
    </row>
    <row r="157" spans="1:29" ht="13.5" customHeight="1">
      <c r="A157" s="5" t="str">
        <f t="shared" si="7"/>
        <v>1861_화현내_0136</v>
      </c>
      <c r="B157" s="1">
        <v>1861</v>
      </c>
      <c r="C157" s="1" t="s">
        <v>9339</v>
      </c>
      <c r="D157" s="1" t="s">
        <v>9340</v>
      </c>
      <c r="E157" s="1">
        <v>156</v>
      </c>
      <c r="F157" s="1">
        <v>1</v>
      </c>
      <c r="G157" s="1" t="s">
        <v>7380</v>
      </c>
      <c r="H157" s="1" t="s">
        <v>7381</v>
      </c>
      <c r="I157" s="1">
        <v>11</v>
      </c>
      <c r="L157" s="1">
        <v>5</v>
      </c>
      <c r="M157" s="1" t="s">
        <v>7958</v>
      </c>
      <c r="N157" s="1" t="s">
        <v>7959</v>
      </c>
      <c r="T157" s="1" t="s">
        <v>8843</v>
      </c>
      <c r="U157" s="1" t="s">
        <v>61</v>
      </c>
      <c r="V157" s="1" t="s">
        <v>4295</v>
      </c>
      <c r="Y157" s="1" t="s">
        <v>651</v>
      </c>
      <c r="Z157" s="1" t="s">
        <v>5133</v>
      </c>
      <c r="AC157" s="1">
        <v>15</v>
      </c>
    </row>
    <row r="158" spans="1:72" ht="13.5" customHeight="1">
      <c r="A158" s="5" t="str">
        <f t="shared" si="7"/>
        <v>1861_화현내_0136</v>
      </c>
      <c r="B158" s="1">
        <v>1861</v>
      </c>
      <c r="C158" s="1" t="s">
        <v>9339</v>
      </c>
      <c r="D158" s="1" t="s">
        <v>9340</v>
      </c>
      <c r="E158" s="1">
        <v>157</v>
      </c>
      <c r="F158" s="1">
        <v>1</v>
      </c>
      <c r="G158" s="1" t="s">
        <v>7380</v>
      </c>
      <c r="H158" s="1" t="s">
        <v>7381</v>
      </c>
      <c r="I158" s="1">
        <v>12</v>
      </c>
      <c r="J158" s="1" t="s">
        <v>652</v>
      </c>
      <c r="K158" s="1" t="s">
        <v>7400</v>
      </c>
      <c r="L158" s="1">
        <v>1</v>
      </c>
      <c r="M158" s="1" t="s">
        <v>7960</v>
      </c>
      <c r="N158" s="1" t="s">
        <v>7961</v>
      </c>
      <c r="T158" s="1" t="s">
        <v>8768</v>
      </c>
      <c r="U158" s="1" t="s">
        <v>653</v>
      </c>
      <c r="V158" s="1" t="s">
        <v>4317</v>
      </c>
      <c r="W158" s="1" t="s">
        <v>97</v>
      </c>
      <c r="X158" s="1" t="s">
        <v>8844</v>
      </c>
      <c r="Y158" s="1" t="s">
        <v>654</v>
      </c>
      <c r="Z158" s="1" t="s">
        <v>5132</v>
      </c>
      <c r="AC158" s="1">
        <v>55</v>
      </c>
      <c r="AD158" s="1" t="s">
        <v>655</v>
      </c>
      <c r="AE158" s="1" t="s">
        <v>5223</v>
      </c>
      <c r="AJ158" s="1" t="s">
        <v>17</v>
      </c>
      <c r="AK158" s="1" t="s">
        <v>5254</v>
      </c>
      <c r="AL158" s="1" t="s">
        <v>88</v>
      </c>
      <c r="AM158" s="1" t="s">
        <v>7489</v>
      </c>
      <c r="AT158" s="1" t="s">
        <v>105</v>
      </c>
      <c r="AU158" s="1" t="s">
        <v>4280</v>
      </c>
      <c r="AV158" s="1" t="s">
        <v>656</v>
      </c>
      <c r="AW158" s="1" t="s">
        <v>5896</v>
      </c>
      <c r="BG158" s="1" t="s">
        <v>105</v>
      </c>
      <c r="BH158" s="1" t="s">
        <v>4280</v>
      </c>
      <c r="BI158" s="1" t="s">
        <v>657</v>
      </c>
      <c r="BJ158" s="1" t="s">
        <v>6400</v>
      </c>
      <c r="BK158" s="1" t="s">
        <v>105</v>
      </c>
      <c r="BL158" s="1" t="s">
        <v>4280</v>
      </c>
      <c r="BM158" s="1" t="s">
        <v>658</v>
      </c>
      <c r="BN158" s="1" t="s">
        <v>6149</v>
      </c>
      <c r="BO158" s="1" t="s">
        <v>105</v>
      </c>
      <c r="BP158" s="1" t="s">
        <v>4280</v>
      </c>
      <c r="BQ158" s="1" t="s">
        <v>659</v>
      </c>
      <c r="BR158" s="1" t="s">
        <v>7579</v>
      </c>
      <c r="BS158" s="1" t="s">
        <v>125</v>
      </c>
      <c r="BT158" s="1" t="s">
        <v>5270</v>
      </c>
    </row>
    <row r="159" spans="1:31" ht="13.5" customHeight="1">
      <c r="A159" s="5" t="str">
        <f t="shared" si="7"/>
        <v>1861_화현내_0136</v>
      </c>
      <c r="B159" s="1">
        <v>1861</v>
      </c>
      <c r="C159" s="1" t="s">
        <v>9339</v>
      </c>
      <c r="D159" s="1" t="s">
        <v>9340</v>
      </c>
      <c r="E159" s="1">
        <v>158</v>
      </c>
      <c r="F159" s="1">
        <v>1</v>
      </c>
      <c r="G159" s="1" t="s">
        <v>7380</v>
      </c>
      <c r="H159" s="1" t="s">
        <v>7381</v>
      </c>
      <c r="I159" s="1">
        <v>12</v>
      </c>
      <c r="L159" s="1">
        <v>1</v>
      </c>
      <c r="M159" s="1" t="s">
        <v>7960</v>
      </c>
      <c r="N159" s="1" t="s">
        <v>7961</v>
      </c>
      <c r="S159" s="1" t="s">
        <v>181</v>
      </c>
      <c r="T159" s="1" t="s">
        <v>4259</v>
      </c>
      <c r="U159" s="1" t="s">
        <v>567</v>
      </c>
      <c r="V159" s="1" t="s">
        <v>4318</v>
      </c>
      <c r="Y159" s="1" t="s">
        <v>660</v>
      </c>
      <c r="Z159" s="1" t="s">
        <v>5131</v>
      </c>
      <c r="AC159" s="1">
        <v>31</v>
      </c>
      <c r="AD159" s="1" t="s">
        <v>661</v>
      </c>
      <c r="AE159" s="1" t="s">
        <v>5238</v>
      </c>
    </row>
    <row r="160" spans="1:72" ht="13.5" customHeight="1">
      <c r="A160" s="5" t="str">
        <f aca="true" t="shared" si="8" ref="A160:A182">HYPERLINK("http://kyu.snu.ac.kr/sdhj/index.jsp?type=hj/GK14782_00IH_0001_0137.jpg","1861_화현내_0137")</f>
        <v>1861_화현내_0137</v>
      </c>
      <c r="B160" s="1">
        <v>1861</v>
      </c>
      <c r="C160" s="1" t="s">
        <v>9339</v>
      </c>
      <c r="D160" s="1" t="s">
        <v>9340</v>
      </c>
      <c r="E160" s="1">
        <v>159</v>
      </c>
      <c r="F160" s="1">
        <v>1</v>
      </c>
      <c r="G160" s="1" t="s">
        <v>7380</v>
      </c>
      <c r="H160" s="1" t="s">
        <v>7381</v>
      </c>
      <c r="I160" s="1">
        <v>12</v>
      </c>
      <c r="L160" s="1">
        <v>2</v>
      </c>
      <c r="M160" s="1" t="s">
        <v>7962</v>
      </c>
      <c r="N160" s="1" t="s">
        <v>7963</v>
      </c>
      <c r="T160" s="1" t="s">
        <v>8746</v>
      </c>
      <c r="U160" s="1" t="s">
        <v>110</v>
      </c>
      <c r="V160" s="1" t="s">
        <v>4271</v>
      </c>
      <c r="W160" s="1" t="s">
        <v>135</v>
      </c>
      <c r="X160" s="1" t="s">
        <v>8845</v>
      </c>
      <c r="Y160" s="1" t="s">
        <v>452</v>
      </c>
      <c r="Z160" s="1" t="s">
        <v>5836</v>
      </c>
      <c r="AC160" s="1">
        <v>50</v>
      </c>
      <c r="AD160" s="1" t="s">
        <v>167</v>
      </c>
      <c r="AE160" s="1" t="s">
        <v>5216</v>
      </c>
      <c r="AJ160" s="1" t="s">
        <v>17</v>
      </c>
      <c r="AK160" s="1" t="s">
        <v>5254</v>
      </c>
      <c r="AL160" s="1" t="s">
        <v>95</v>
      </c>
      <c r="AM160" s="1" t="s">
        <v>5256</v>
      </c>
      <c r="AT160" s="1" t="s">
        <v>110</v>
      </c>
      <c r="AU160" s="1" t="s">
        <v>4271</v>
      </c>
      <c r="AV160" s="1" t="s">
        <v>662</v>
      </c>
      <c r="AW160" s="1" t="s">
        <v>5895</v>
      </c>
      <c r="BG160" s="1" t="s">
        <v>110</v>
      </c>
      <c r="BH160" s="1" t="s">
        <v>4271</v>
      </c>
      <c r="BI160" s="1" t="s">
        <v>663</v>
      </c>
      <c r="BJ160" s="1" t="s">
        <v>6399</v>
      </c>
      <c r="BK160" s="1" t="s">
        <v>110</v>
      </c>
      <c r="BL160" s="1" t="s">
        <v>4271</v>
      </c>
      <c r="BM160" s="1" t="s">
        <v>664</v>
      </c>
      <c r="BN160" s="1" t="s">
        <v>6813</v>
      </c>
      <c r="BO160" s="1" t="s">
        <v>110</v>
      </c>
      <c r="BP160" s="1" t="s">
        <v>4271</v>
      </c>
      <c r="BQ160" s="1" t="s">
        <v>665</v>
      </c>
      <c r="BR160" s="1" t="s">
        <v>7547</v>
      </c>
      <c r="BS160" s="1" t="s">
        <v>88</v>
      </c>
      <c r="BT160" s="1" t="s">
        <v>7489</v>
      </c>
    </row>
    <row r="161" spans="1:72" ht="13.5" customHeight="1">
      <c r="A161" s="5" t="str">
        <f t="shared" si="8"/>
        <v>1861_화현내_0137</v>
      </c>
      <c r="B161" s="1">
        <v>1861</v>
      </c>
      <c r="C161" s="1" t="s">
        <v>9339</v>
      </c>
      <c r="D161" s="1" t="s">
        <v>9340</v>
      </c>
      <c r="E161" s="1">
        <v>160</v>
      </c>
      <c r="F161" s="1">
        <v>1</v>
      </c>
      <c r="G161" s="1" t="s">
        <v>7380</v>
      </c>
      <c r="H161" s="1" t="s">
        <v>7381</v>
      </c>
      <c r="I161" s="1">
        <v>12</v>
      </c>
      <c r="L161" s="1">
        <v>3</v>
      </c>
      <c r="M161" s="1" t="s">
        <v>7964</v>
      </c>
      <c r="N161" s="1" t="s">
        <v>7965</v>
      </c>
      <c r="T161" s="1" t="s">
        <v>8817</v>
      </c>
      <c r="U161" s="1" t="s">
        <v>110</v>
      </c>
      <c r="V161" s="1" t="s">
        <v>4271</v>
      </c>
      <c r="W161" s="1" t="s">
        <v>492</v>
      </c>
      <c r="X161" s="1" t="s">
        <v>4350</v>
      </c>
      <c r="Y161" s="1" t="s">
        <v>666</v>
      </c>
      <c r="Z161" s="1" t="s">
        <v>4434</v>
      </c>
      <c r="AC161" s="1">
        <v>45</v>
      </c>
      <c r="AJ161" s="1" t="s">
        <v>17</v>
      </c>
      <c r="AK161" s="1" t="s">
        <v>5254</v>
      </c>
      <c r="AL161" s="1" t="s">
        <v>148</v>
      </c>
      <c r="AM161" s="1" t="s">
        <v>5286</v>
      </c>
      <c r="AT161" s="1" t="s">
        <v>110</v>
      </c>
      <c r="AU161" s="1" t="s">
        <v>4271</v>
      </c>
      <c r="AV161" s="1" t="s">
        <v>667</v>
      </c>
      <c r="AW161" s="1" t="s">
        <v>5894</v>
      </c>
      <c r="BG161" s="1" t="s">
        <v>110</v>
      </c>
      <c r="BH161" s="1" t="s">
        <v>4271</v>
      </c>
      <c r="BI161" s="1" t="s">
        <v>668</v>
      </c>
      <c r="BJ161" s="1" t="s">
        <v>5405</v>
      </c>
      <c r="BM161" s="1" t="s">
        <v>669</v>
      </c>
      <c r="BN161" s="1" t="s">
        <v>6812</v>
      </c>
      <c r="BQ161" s="1" t="s">
        <v>670</v>
      </c>
      <c r="BR161" s="1" t="s">
        <v>7279</v>
      </c>
      <c r="BS161" s="1" t="s">
        <v>91</v>
      </c>
      <c r="BT161" s="1" t="s">
        <v>5274</v>
      </c>
    </row>
    <row r="162" spans="1:72" ht="13.5" customHeight="1">
      <c r="A162" s="5" t="str">
        <f t="shared" si="8"/>
        <v>1861_화현내_0137</v>
      </c>
      <c r="B162" s="1">
        <v>1861</v>
      </c>
      <c r="C162" s="1" t="s">
        <v>9339</v>
      </c>
      <c r="D162" s="1" t="s">
        <v>9340</v>
      </c>
      <c r="E162" s="1">
        <v>161</v>
      </c>
      <c r="F162" s="1">
        <v>1</v>
      </c>
      <c r="G162" s="1" t="s">
        <v>7380</v>
      </c>
      <c r="H162" s="1" t="s">
        <v>7381</v>
      </c>
      <c r="I162" s="1">
        <v>12</v>
      </c>
      <c r="L162" s="1">
        <v>3</v>
      </c>
      <c r="M162" s="1" t="s">
        <v>7964</v>
      </c>
      <c r="N162" s="1" t="s">
        <v>7965</v>
      </c>
      <c r="S162" s="1" t="s">
        <v>49</v>
      </c>
      <c r="T162" s="1" t="s">
        <v>967</v>
      </c>
      <c r="W162" s="1" t="s">
        <v>671</v>
      </c>
      <c r="X162" s="1" t="s">
        <v>4353</v>
      </c>
      <c r="Y162" s="1" t="s">
        <v>10</v>
      </c>
      <c r="Z162" s="1" t="s">
        <v>4364</v>
      </c>
      <c r="AC162" s="1">
        <v>40</v>
      </c>
      <c r="AJ162" s="1" t="s">
        <v>17</v>
      </c>
      <c r="AK162" s="1" t="s">
        <v>5254</v>
      </c>
      <c r="AL162" s="1" t="s">
        <v>672</v>
      </c>
      <c r="AM162" s="1" t="s">
        <v>5300</v>
      </c>
      <c r="AT162" s="1" t="s">
        <v>105</v>
      </c>
      <c r="AU162" s="1" t="s">
        <v>4280</v>
      </c>
      <c r="AV162" s="1" t="s">
        <v>673</v>
      </c>
      <c r="AW162" s="1" t="s">
        <v>5893</v>
      </c>
      <c r="BG162" s="1" t="s">
        <v>105</v>
      </c>
      <c r="BH162" s="1" t="s">
        <v>4280</v>
      </c>
      <c r="BI162" s="1" t="s">
        <v>674</v>
      </c>
      <c r="BJ162" s="1" t="s">
        <v>7448</v>
      </c>
      <c r="BM162" s="1" t="s">
        <v>675</v>
      </c>
      <c r="BN162" s="1" t="s">
        <v>6811</v>
      </c>
      <c r="BQ162" s="1" t="s">
        <v>676</v>
      </c>
      <c r="BR162" s="1" t="s">
        <v>7594</v>
      </c>
      <c r="BS162" s="1" t="s">
        <v>88</v>
      </c>
      <c r="BT162" s="1" t="s">
        <v>7489</v>
      </c>
    </row>
    <row r="163" spans="1:72" ht="13.5" customHeight="1">
      <c r="A163" s="5" t="str">
        <f t="shared" si="8"/>
        <v>1861_화현내_0137</v>
      </c>
      <c r="B163" s="1">
        <v>1861</v>
      </c>
      <c r="C163" s="1" t="s">
        <v>9339</v>
      </c>
      <c r="D163" s="1" t="s">
        <v>9340</v>
      </c>
      <c r="E163" s="1">
        <v>162</v>
      </c>
      <c r="F163" s="1">
        <v>1</v>
      </c>
      <c r="G163" s="1" t="s">
        <v>7380</v>
      </c>
      <c r="H163" s="1" t="s">
        <v>7381</v>
      </c>
      <c r="I163" s="1">
        <v>12</v>
      </c>
      <c r="L163" s="1">
        <v>4</v>
      </c>
      <c r="M163" s="1" t="s">
        <v>7966</v>
      </c>
      <c r="N163" s="1" t="s">
        <v>7967</v>
      </c>
      <c r="T163" s="1" t="s">
        <v>8787</v>
      </c>
      <c r="U163" s="1" t="s">
        <v>511</v>
      </c>
      <c r="V163" s="1" t="s">
        <v>4327</v>
      </c>
      <c r="W163" s="1" t="s">
        <v>334</v>
      </c>
      <c r="X163" s="1" t="s">
        <v>4352</v>
      </c>
      <c r="Y163" s="1" t="s">
        <v>189</v>
      </c>
      <c r="Z163" s="1" t="s">
        <v>5130</v>
      </c>
      <c r="AC163" s="1">
        <v>37</v>
      </c>
      <c r="AD163" s="1" t="s">
        <v>677</v>
      </c>
      <c r="AE163" s="1" t="s">
        <v>5225</v>
      </c>
      <c r="AJ163" s="1" t="s">
        <v>17</v>
      </c>
      <c r="AK163" s="1" t="s">
        <v>5254</v>
      </c>
      <c r="AL163" s="1" t="s">
        <v>212</v>
      </c>
      <c r="AM163" s="1" t="s">
        <v>4706</v>
      </c>
      <c r="AT163" s="1" t="s">
        <v>270</v>
      </c>
      <c r="AU163" s="1" t="s">
        <v>5331</v>
      </c>
      <c r="AV163" s="1" t="s">
        <v>678</v>
      </c>
      <c r="AW163" s="1" t="s">
        <v>5892</v>
      </c>
      <c r="BG163" s="1" t="s">
        <v>270</v>
      </c>
      <c r="BH163" s="1" t="s">
        <v>5331</v>
      </c>
      <c r="BI163" s="1" t="s">
        <v>679</v>
      </c>
      <c r="BJ163" s="1" t="s">
        <v>4398</v>
      </c>
      <c r="BK163" s="1" t="s">
        <v>270</v>
      </c>
      <c r="BL163" s="1" t="s">
        <v>5331</v>
      </c>
      <c r="BM163" s="1" t="s">
        <v>680</v>
      </c>
      <c r="BN163" s="1" t="s">
        <v>5073</v>
      </c>
      <c r="BO163" s="1" t="s">
        <v>110</v>
      </c>
      <c r="BP163" s="1" t="s">
        <v>4271</v>
      </c>
      <c r="BQ163" s="1" t="s">
        <v>681</v>
      </c>
      <c r="BR163" s="1" t="s">
        <v>7278</v>
      </c>
      <c r="BS163" s="1" t="s">
        <v>95</v>
      </c>
      <c r="BT163" s="1" t="s">
        <v>5256</v>
      </c>
    </row>
    <row r="164" spans="1:72" ht="13.5" customHeight="1">
      <c r="A164" s="5" t="str">
        <f t="shared" si="8"/>
        <v>1861_화현내_0137</v>
      </c>
      <c r="B164" s="1">
        <v>1861</v>
      </c>
      <c r="C164" s="1" t="s">
        <v>9339</v>
      </c>
      <c r="D164" s="1" t="s">
        <v>9340</v>
      </c>
      <c r="E164" s="1">
        <v>163</v>
      </c>
      <c r="F164" s="1">
        <v>1</v>
      </c>
      <c r="G164" s="1" t="s">
        <v>7380</v>
      </c>
      <c r="H164" s="1" t="s">
        <v>7381</v>
      </c>
      <c r="I164" s="1">
        <v>12</v>
      </c>
      <c r="L164" s="1">
        <v>4</v>
      </c>
      <c r="M164" s="1" t="s">
        <v>7966</v>
      </c>
      <c r="N164" s="1" t="s">
        <v>7967</v>
      </c>
      <c r="S164" s="1" t="s">
        <v>49</v>
      </c>
      <c r="T164" s="1" t="s">
        <v>967</v>
      </c>
      <c r="W164" s="1" t="s">
        <v>38</v>
      </c>
      <c r="X164" s="1" t="s">
        <v>4338</v>
      </c>
      <c r="Y164" s="1" t="s">
        <v>291</v>
      </c>
      <c r="Z164" s="1" t="s">
        <v>5123</v>
      </c>
      <c r="AC164" s="1">
        <v>37</v>
      </c>
      <c r="AD164" s="1" t="s">
        <v>677</v>
      </c>
      <c r="AE164" s="1" t="s">
        <v>5225</v>
      </c>
      <c r="AJ164" s="1" t="s">
        <v>17</v>
      </c>
      <c r="AK164" s="1" t="s">
        <v>5254</v>
      </c>
      <c r="AL164" s="1" t="s">
        <v>41</v>
      </c>
      <c r="AM164" s="1" t="s">
        <v>5259</v>
      </c>
      <c r="AT164" s="1" t="s">
        <v>270</v>
      </c>
      <c r="AU164" s="1" t="s">
        <v>5331</v>
      </c>
      <c r="AV164" s="1" t="s">
        <v>682</v>
      </c>
      <c r="AW164" s="1" t="s">
        <v>5891</v>
      </c>
      <c r="BG164" s="1" t="s">
        <v>270</v>
      </c>
      <c r="BH164" s="1" t="s">
        <v>5331</v>
      </c>
      <c r="BI164" s="1" t="s">
        <v>683</v>
      </c>
      <c r="BJ164" s="1" t="s">
        <v>6398</v>
      </c>
      <c r="BK164" s="1" t="s">
        <v>270</v>
      </c>
      <c r="BL164" s="1" t="s">
        <v>5331</v>
      </c>
      <c r="BM164" s="1" t="s">
        <v>484</v>
      </c>
      <c r="BN164" s="1" t="s">
        <v>5154</v>
      </c>
      <c r="BO164" s="1" t="s">
        <v>270</v>
      </c>
      <c r="BP164" s="1" t="s">
        <v>5331</v>
      </c>
      <c r="BQ164" s="1" t="s">
        <v>684</v>
      </c>
      <c r="BR164" s="1" t="s">
        <v>7277</v>
      </c>
      <c r="BS164" s="1" t="s">
        <v>41</v>
      </c>
      <c r="BT164" s="1" t="s">
        <v>5259</v>
      </c>
    </row>
    <row r="165" spans="1:31" ht="13.5" customHeight="1">
      <c r="A165" s="5" t="str">
        <f t="shared" si="8"/>
        <v>1861_화현내_0137</v>
      </c>
      <c r="B165" s="1">
        <v>1861</v>
      </c>
      <c r="C165" s="1" t="s">
        <v>9339</v>
      </c>
      <c r="D165" s="1" t="s">
        <v>9340</v>
      </c>
      <c r="E165" s="1">
        <v>164</v>
      </c>
      <c r="F165" s="1">
        <v>1</v>
      </c>
      <c r="G165" s="1" t="s">
        <v>7380</v>
      </c>
      <c r="H165" s="1" t="s">
        <v>7381</v>
      </c>
      <c r="I165" s="1">
        <v>12</v>
      </c>
      <c r="L165" s="1">
        <v>4</v>
      </c>
      <c r="M165" s="1" t="s">
        <v>7966</v>
      </c>
      <c r="N165" s="1" t="s">
        <v>7967</v>
      </c>
      <c r="S165" s="1" t="s">
        <v>131</v>
      </c>
      <c r="T165" s="1" t="s">
        <v>4263</v>
      </c>
      <c r="U165" s="1" t="s">
        <v>567</v>
      </c>
      <c r="V165" s="1" t="s">
        <v>4318</v>
      </c>
      <c r="Y165" s="1" t="s">
        <v>685</v>
      </c>
      <c r="Z165" s="1" t="s">
        <v>5129</v>
      </c>
      <c r="AC165" s="1">
        <v>29</v>
      </c>
      <c r="AD165" s="1" t="s">
        <v>185</v>
      </c>
      <c r="AE165" s="1" t="s">
        <v>5248</v>
      </c>
    </row>
    <row r="166" spans="1:72" ht="13.5" customHeight="1">
      <c r="A166" s="5" t="str">
        <f t="shared" si="8"/>
        <v>1861_화현내_0137</v>
      </c>
      <c r="B166" s="1">
        <v>1861</v>
      </c>
      <c r="C166" s="1" t="s">
        <v>9339</v>
      </c>
      <c r="D166" s="1" t="s">
        <v>9340</v>
      </c>
      <c r="E166" s="1">
        <v>165</v>
      </c>
      <c r="F166" s="1">
        <v>1</v>
      </c>
      <c r="G166" s="1" t="s">
        <v>7380</v>
      </c>
      <c r="H166" s="1" t="s">
        <v>7381</v>
      </c>
      <c r="I166" s="1">
        <v>12</v>
      </c>
      <c r="L166" s="1">
        <v>5</v>
      </c>
      <c r="M166" s="1" t="s">
        <v>7968</v>
      </c>
      <c r="N166" s="1" t="s">
        <v>7969</v>
      </c>
      <c r="T166" s="1" t="s">
        <v>8846</v>
      </c>
      <c r="U166" s="1" t="s">
        <v>360</v>
      </c>
      <c r="V166" s="1" t="s">
        <v>4313</v>
      </c>
      <c r="W166" s="1" t="s">
        <v>135</v>
      </c>
      <c r="X166" s="1" t="s">
        <v>8847</v>
      </c>
      <c r="Y166" s="1" t="s">
        <v>686</v>
      </c>
      <c r="Z166" s="1" t="s">
        <v>5128</v>
      </c>
      <c r="AC166" s="1">
        <v>72</v>
      </c>
      <c r="AD166" s="1" t="s">
        <v>98</v>
      </c>
      <c r="AE166" s="1" t="s">
        <v>5192</v>
      </c>
      <c r="AJ166" s="1" t="s">
        <v>17</v>
      </c>
      <c r="AK166" s="1" t="s">
        <v>5254</v>
      </c>
      <c r="AL166" s="1" t="s">
        <v>687</v>
      </c>
      <c r="AM166" s="1" t="s">
        <v>5320</v>
      </c>
      <c r="AT166" s="1" t="s">
        <v>270</v>
      </c>
      <c r="AU166" s="1" t="s">
        <v>5331</v>
      </c>
      <c r="AV166" s="1" t="s">
        <v>688</v>
      </c>
      <c r="AW166" s="1" t="s">
        <v>5890</v>
      </c>
      <c r="BG166" s="1" t="s">
        <v>270</v>
      </c>
      <c r="BH166" s="1" t="s">
        <v>5331</v>
      </c>
      <c r="BI166" s="1" t="s">
        <v>689</v>
      </c>
      <c r="BJ166" s="1" t="s">
        <v>6250</v>
      </c>
      <c r="BK166" s="1" t="s">
        <v>270</v>
      </c>
      <c r="BL166" s="1" t="s">
        <v>5331</v>
      </c>
      <c r="BM166" s="1" t="s">
        <v>690</v>
      </c>
      <c r="BN166" s="1" t="s">
        <v>6810</v>
      </c>
      <c r="BO166" s="1" t="s">
        <v>270</v>
      </c>
      <c r="BP166" s="1" t="s">
        <v>5331</v>
      </c>
      <c r="BQ166" s="1" t="s">
        <v>691</v>
      </c>
      <c r="BR166" s="1" t="s">
        <v>7276</v>
      </c>
      <c r="BS166" s="1" t="s">
        <v>248</v>
      </c>
      <c r="BT166" s="1" t="s">
        <v>5263</v>
      </c>
    </row>
    <row r="167" spans="1:72" ht="13.5" customHeight="1">
      <c r="A167" s="5" t="str">
        <f t="shared" si="8"/>
        <v>1861_화현내_0137</v>
      </c>
      <c r="B167" s="1">
        <v>1861</v>
      </c>
      <c r="C167" s="1" t="s">
        <v>9339</v>
      </c>
      <c r="D167" s="1" t="s">
        <v>9340</v>
      </c>
      <c r="E167" s="1">
        <v>166</v>
      </c>
      <c r="F167" s="1">
        <v>1</v>
      </c>
      <c r="G167" s="1" t="s">
        <v>7380</v>
      </c>
      <c r="H167" s="1" t="s">
        <v>7381</v>
      </c>
      <c r="I167" s="1">
        <v>12</v>
      </c>
      <c r="L167" s="1">
        <v>5</v>
      </c>
      <c r="M167" s="1" t="s">
        <v>7968</v>
      </c>
      <c r="N167" s="1" t="s">
        <v>7969</v>
      </c>
      <c r="S167" s="1" t="s">
        <v>49</v>
      </c>
      <c r="T167" s="1" t="s">
        <v>967</v>
      </c>
      <c r="W167" s="1" t="s">
        <v>692</v>
      </c>
      <c r="X167" s="1" t="s">
        <v>4377</v>
      </c>
      <c r="Y167" s="1" t="s">
        <v>10</v>
      </c>
      <c r="Z167" s="1" t="s">
        <v>4364</v>
      </c>
      <c r="AC167" s="1">
        <v>70</v>
      </c>
      <c r="AD167" s="1" t="s">
        <v>693</v>
      </c>
      <c r="AE167" s="1" t="s">
        <v>5213</v>
      </c>
      <c r="AJ167" s="1" t="s">
        <v>17</v>
      </c>
      <c r="AK167" s="1" t="s">
        <v>5254</v>
      </c>
      <c r="AL167" s="1" t="s">
        <v>694</v>
      </c>
      <c r="AM167" s="1" t="s">
        <v>5323</v>
      </c>
      <c r="AT167" s="1" t="s">
        <v>270</v>
      </c>
      <c r="AU167" s="1" t="s">
        <v>5331</v>
      </c>
      <c r="AV167" s="1" t="s">
        <v>197</v>
      </c>
      <c r="AW167" s="1" t="s">
        <v>4577</v>
      </c>
      <c r="BG167" s="1" t="s">
        <v>270</v>
      </c>
      <c r="BH167" s="1" t="s">
        <v>5331</v>
      </c>
      <c r="BI167" s="1" t="s">
        <v>695</v>
      </c>
      <c r="BJ167" s="1" t="s">
        <v>6024</v>
      </c>
      <c r="BK167" s="1" t="s">
        <v>270</v>
      </c>
      <c r="BL167" s="1" t="s">
        <v>5331</v>
      </c>
      <c r="BM167" s="1" t="s">
        <v>696</v>
      </c>
      <c r="BN167" s="1" t="s">
        <v>6809</v>
      </c>
      <c r="BO167" s="1" t="s">
        <v>270</v>
      </c>
      <c r="BP167" s="1" t="s">
        <v>5331</v>
      </c>
      <c r="BQ167" s="1" t="s">
        <v>697</v>
      </c>
      <c r="BR167" s="1" t="s">
        <v>7275</v>
      </c>
      <c r="BS167" s="1" t="s">
        <v>180</v>
      </c>
      <c r="BT167" s="1" t="s">
        <v>5255</v>
      </c>
    </row>
    <row r="168" spans="1:29" ht="13.5" customHeight="1">
      <c r="A168" s="5" t="str">
        <f t="shared" si="8"/>
        <v>1861_화현내_0137</v>
      </c>
      <c r="B168" s="1">
        <v>1861</v>
      </c>
      <c r="C168" s="1" t="s">
        <v>9339</v>
      </c>
      <c r="D168" s="1" t="s">
        <v>9340</v>
      </c>
      <c r="E168" s="1">
        <v>167</v>
      </c>
      <c r="F168" s="1">
        <v>1</v>
      </c>
      <c r="G168" s="1" t="s">
        <v>7380</v>
      </c>
      <c r="H168" s="1" t="s">
        <v>7381</v>
      </c>
      <c r="I168" s="1">
        <v>12</v>
      </c>
      <c r="L168" s="1">
        <v>5</v>
      </c>
      <c r="M168" s="1" t="s">
        <v>7968</v>
      </c>
      <c r="N168" s="1" t="s">
        <v>7969</v>
      </c>
      <c r="S168" s="1" t="s">
        <v>181</v>
      </c>
      <c r="T168" s="1" t="s">
        <v>4259</v>
      </c>
      <c r="U168" s="1" t="s">
        <v>230</v>
      </c>
      <c r="V168" s="1" t="s">
        <v>4290</v>
      </c>
      <c r="Y168" s="1" t="s">
        <v>698</v>
      </c>
      <c r="Z168" s="1" t="s">
        <v>4567</v>
      </c>
      <c r="AC168" s="1">
        <v>40</v>
      </c>
    </row>
    <row r="169" spans="1:31" ht="13.5" customHeight="1">
      <c r="A169" s="5" t="str">
        <f t="shared" si="8"/>
        <v>1861_화현내_0137</v>
      </c>
      <c r="B169" s="1">
        <v>1861</v>
      </c>
      <c r="C169" s="1" t="s">
        <v>9339</v>
      </c>
      <c r="D169" s="1" t="s">
        <v>9340</v>
      </c>
      <c r="E169" s="1">
        <v>168</v>
      </c>
      <c r="F169" s="1">
        <v>1</v>
      </c>
      <c r="G169" s="1" t="s">
        <v>7380</v>
      </c>
      <c r="H169" s="1" t="s">
        <v>7381</v>
      </c>
      <c r="I169" s="1">
        <v>12</v>
      </c>
      <c r="L169" s="1">
        <v>5</v>
      </c>
      <c r="M169" s="1" t="s">
        <v>7968</v>
      </c>
      <c r="N169" s="1" t="s">
        <v>7969</v>
      </c>
      <c r="S169" s="1" t="s">
        <v>184</v>
      </c>
      <c r="T169" s="1" t="s">
        <v>4260</v>
      </c>
      <c r="W169" s="1" t="s">
        <v>309</v>
      </c>
      <c r="X169" s="1" t="s">
        <v>4343</v>
      </c>
      <c r="Y169" s="1" t="s">
        <v>10</v>
      </c>
      <c r="Z169" s="1" t="s">
        <v>4364</v>
      </c>
      <c r="AC169" s="1">
        <v>40</v>
      </c>
      <c r="AD169" s="1" t="s">
        <v>40</v>
      </c>
      <c r="AE169" s="1" t="s">
        <v>5219</v>
      </c>
    </row>
    <row r="170" spans="1:31" ht="13.5" customHeight="1">
      <c r="A170" s="5" t="str">
        <f t="shared" si="8"/>
        <v>1861_화현내_0137</v>
      </c>
      <c r="B170" s="1">
        <v>1861</v>
      </c>
      <c r="C170" s="1" t="s">
        <v>9339</v>
      </c>
      <c r="D170" s="1" t="s">
        <v>9340</v>
      </c>
      <c r="E170" s="1">
        <v>169</v>
      </c>
      <c r="F170" s="1">
        <v>1</v>
      </c>
      <c r="G170" s="1" t="s">
        <v>7380</v>
      </c>
      <c r="H170" s="1" t="s">
        <v>7381</v>
      </c>
      <c r="I170" s="1">
        <v>12</v>
      </c>
      <c r="L170" s="1">
        <v>5</v>
      </c>
      <c r="M170" s="1" t="s">
        <v>7968</v>
      </c>
      <c r="N170" s="1" t="s">
        <v>7969</v>
      </c>
      <c r="T170" s="1" t="s">
        <v>8848</v>
      </c>
      <c r="U170" s="1" t="s">
        <v>61</v>
      </c>
      <c r="V170" s="1" t="s">
        <v>4295</v>
      </c>
      <c r="Y170" s="1" t="s">
        <v>699</v>
      </c>
      <c r="Z170" s="1" t="s">
        <v>5127</v>
      </c>
      <c r="AC170" s="1">
        <v>15</v>
      </c>
      <c r="AD170" s="1" t="s">
        <v>700</v>
      </c>
      <c r="AE170" s="1" t="s">
        <v>5224</v>
      </c>
    </row>
    <row r="171" spans="1:72" ht="13.5" customHeight="1">
      <c r="A171" s="5" t="str">
        <f t="shared" si="8"/>
        <v>1861_화현내_0137</v>
      </c>
      <c r="B171" s="1">
        <v>1861</v>
      </c>
      <c r="C171" s="1" t="s">
        <v>9339</v>
      </c>
      <c r="D171" s="1" t="s">
        <v>9340</v>
      </c>
      <c r="E171" s="1">
        <v>170</v>
      </c>
      <c r="F171" s="1">
        <v>1</v>
      </c>
      <c r="G171" s="1" t="s">
        <v>7380</v>
      </c>
      <c r="H171" s="1" t="s">
        <v>7381</v>
      </c>
      <c r="I171" s="1">
        <v>13</v>
      </c>
      <c r="J171" s="1" t="s">
        <v>701</v>
      </c>
      <c r="K171" s="1" t="s">
        <v>4248</v>
      </c>
      <c r="L171" s="1">
        <v>1</v>
      </c>
      <c r="M171" s="1" t="s">
        <v>701</v>
      </c>
      <c r="N171" s="1" t="s">
        <v>4248</v>
      </c>
      <c r="T171" s="1" t="s">
        <v>8838</v>
      </c>
      <c r="U171" s="1" t="s">
        <v>193</v>
      </c>
      <c r="V171" s="1" t="s">
        <v>4286</v>
      </c>
      <c r="W171" s="1" t="s">
        <v>38</v>
      </c>
      <c r="X171" s="1" t="s">
        <v>4338</v>
      </c>
      <c r="Y171" s="1" t="s">
        <v>702</v>
      </c>
      <c r="Z171" s="1" t="s">
        <v>5126</v>
      </c>
      <c r="AC171" s="1">
        <v>65</v>
      </c>
      <c r="AD171" s="1" t="s">
        <v>353</v>
      </c>
      <c r="AE171" s="1" t="s">
        <v>5235</v>
      </c>
      <c r="AJ171" s="1" t="s">
        <v>17</v>
      </c>
      <c r="AK171" s="1" t="s">
        <v>5254</v>
      </c>
      <c r="AL171" s="1" t="s">
        <v>41</v>
      </c>
      <c r="AM171" s="1" t="s">
        <v>5259</v>
      </c>
      <c r="AT171" s="1" t="s">
        <v>105</v>
      </c>
      <c r="AU171" s="1" t="s">
        <v>4280</v>
      </c>
      <c r="AV171" s="1" t="s">
        <v>703</v>
      </c>
      <c r="AW171" s="1" t="s">
        <v>5505</v>
      </c>
      <c r="BG171" s="1" t="s">
        <v>105</v>
      </c>
      <c r="BH171" s="1" t="s">
        <v>4280</v>
      </c>
      <c r="BI171" s="1" t="s">
        <v>412</v>
      </c>
      <c r="BJ171" s="1" t="s">
        <v>6397</v>
      </c>
      <c r="BK171" s="1" t="s">
        <v>105</v>
      </c>
      <c r="BL171" s="1" t="s">
        <v>4280</v>
      </c>
      <c r="BM171" s="1" t="s">
        <v>474</v>
      </c>
      <c r="BN171" s="1" t="s">
        <v>5723</v>
      </c>
      <c r="BO171" s="1" t="s">
        <v>105</v>
      </c>
      <c r="BP171" s="1" t="s">
        <v>4280</v>
      </c>
      <c r="BQ171" s="1" t="s">
        <v>704</v>
      </c>
      <c r="BR171" s="1" t="s">
        <v>7274</v>
      </c>
      <c r="BS171" s="1" t="s">
        <v>705</v>
      </c>
      <c r="BT171" s="1" t="s">
        <v>7339</v>
      </c>
    </row>
    <row r="172" spans="1:72" ht="13.5" customHeight="1">
      <c r="A172" s="5" t="str">
        <f t="shared" si="8"/>
        <v>1861_화현내_0137</v>
      </c>
      <c r="B172" s="1">
        <v>1861</v>
      </c>
      <c r="C172" s="1" t="s">
        <v>9339</v>
      </c>
      <c r="D172" s="1" t="s">
        <v>9340</v>
      </c>
      <c r="E172" s="1">
        <v>171</v>
      </c>
      <c r="F172" s="1">
        <v>1</v>
      </c>
      <c r="G172" s="1" t="s">
        <v>7380</v>
      </c>
      <c r="H172" s="1" t="s">
        <v>7381</v>
      </c>
      <c r="I172" s="1">
        <v>13</v>
      </c>
      <c r="L172" s="1">
        <v>1</v>
      </c>
      <c r="M172" s="1" t="s">
        <v>701</v>
      </c>
      <c r="N172" s="1" t="s">
        <v>4248</v>
      </c>
      <c r="S172" s="1" t="s">
        <v>49</v>
      </c>
      <c r="T172" s="1" t="s">
        <v>967</v>
      </c>
      <c r="W172" s="1" t="s">
        <v>135</v>
      </c>
      <c r="X172" s="1" t="s">
        <v>8849</v>
      </c>
      <c r="Y172" s="1" t="s">
        <v>10</v>
      </c>
      <c r="Z172" s="1" t="s">
        <v>4364</v>
      </c>
      <c r="AC172" s="1">
        <v>60</v>
      </c>
      <c r="AD172" s="1" t="s">
        <v>269</v>
      </c>
      <c r="AE172" s="1" t="s">
        <v>5246</v>
      </c>
      <c r="AJ172" s="1" t="s">
        <v>17</v>
      </c>
      <c r="AK172" s="1" t="s">
        <v>5254</v>
      </c>
      <c r="AL172" s="1" t="s">
        <v>414</v>
      </c>
      <c r="AM172" s="1" t="s">
        <v>5295</v>
      </c>
      <c r="AT172" s="1" t="s">
        <v>105</v>
      </c>
      <c r="AU172" s="1" t="s">
        <v>4280</v>
      </c>
      <c r="AV172" s="1" t="s">
        <v>706</v>
      </c>
      <c r="AW172" s="1" t="s">
        <v>5889</v>
      </c>
      <c r="BG172" s="1" t="s">
        <v>105</v>
      </c>
      <c r="BH172" s="1" t="s">
        <v>4280</v>
      </c>
      <c r="BI172" s="1" t="s">
        <v>239</v>
      </c>
      <c r="BJ172" s="1" t="s">
        <v>4436</v>
      </c>
      <c r="BM172" s="1" t="s">
        <v>707</v>
      </c>
      <c r="BN172" s="1" t="s">
        <v>5409</v>
      </c>
      <c r="BO172" s="1" t="s">
        <v>105</v>
      </c>
      <c r="BP172" s="1" t="s">
        <v>4280</v>
      </c>
      <c r="BQ172" s="1" t="s">
        <v>708</v>
      </c>
      <c r="BR172" s="1" t="s">
        <v>7817</v>
      </c>
      <c r="BS172" s="1" t="s">
        <v>95</v>
      </c>
      <c r="BT172" s="1" t="s">
        <v>5256</v>
      </c>
    </row>
    <row r="173" spans="1:29" ht="13.5" customHeight="1">
      <c r="A173" s="5" t="str">
        <f t="shared" si="8"/>
        <v>1861_화현내_0137</v>
      </c>
      <c r="B173" s="1">
        <v>1861</v>
      </c>
      <c r="C173" s="1" t="s">
        <v>9339</v>
      </c>
      <c r="D173" s="1" t="s">
        <v>9340</v>
      </c>
      <c r="E173" s="1">
        <v>172</v>
      </c>
      <c r="F173" s="1">
        <v>1</v>
      </c>
      <c r="G173" s="1" t="s">
        <v>7380</v>
      </c>
      <c r="H173" s="1" t="s">
        <v>7381</v>
      </c>
      <c r="I173" s="1">
        <v>13</v>
      </c>
      <c r="L173" s="1">
        <v>1</v>
      </c>
      <c r="M173" s="1" t="s">
        <v>701</v>
      </c>
      <c r="N173" s="1" t="s">
        <v>4248</v>
      </c>
      <c r="S173" s="1" t="s">
        <v>181</v>
      </c>
      <c r="T173" s="1" t="s">
        <v>4259</v>
      </c>
      <c r="U173" s="1" t="s">
        <v>709</v>
      </c>
      <c r="V173" s="1" t="s">
        <v>4326</v>
      </c>
      <c r="Y173" s="1" t="s">
        <v>710</v>
      </c>
      <c r="Z173" s="1" t="s">
        <v>5125</v>
      </c>
      <c r="AC173" s="1">
        <v>38</v>
      </c>
    </row>
    <row r="174" spans="1:31" ht="13.5" customHeight="1">
      <c r="A174" s="5" t="str">
        <f t="shared" si="8"/>
        <v>1861_화현내_0137</v>
      </c>
      <c r="B174" s="1">
        <v>1861</v>
      </c>
      <c r="C174" s="1" t="s">
        <v>9339</v>
      </c>
      <c r="D174" s="1" t="s">
        <v>9340</v>
      </c>
      <c r="E174" s="1">
        <v>173</v>
      </c>
      <c r="F174" s="1">
        <v>1</v>
      </c>
      <c r="G174" s="1" t="s">
        <v>7380</v>
      </c>
      <c r="H174" s="1" t="s">
        <v>7381</v>
      </c>
      <c r="I174" s="1">
        <v>13</v>
      </c>
      <c r="L174" s="1">
        <v>1</v>
      </c>
      <c r="M174" s="1" t="s">
        <v>701</v>
      </c>
      <c r="N174" s="1" t="s">
        <v>4248</v>
      </c>
      <c r="S174" s="1" t="s">
        <v>184</v>
      </c>
      <c r="T174" s="1" t="s">
        <v>4260</v>
      </c>
      <c r="W174" s="1" t="s">
        <v>97</v>
      </c>
      <c r="X174" s="1" t="s">
        <v>8839</v>
      </c>
      <c r="Y174" s="1" t="s">
        <v>10</v>
      </c>
      <c r="Z174" s="1" t="s">
        <v>4364</v>
      </c>
      <c r="AC174" s="1">
        <v>34</v>
      </c>
      <c r="AD174" s="1" t="s">
        <v>394</v>
      </c>
      <c r="AE174" s="1" t="s">
        <v>5230</v>
      </c>
    </row>
    <row r="175" spans="1:72" ht="13.5" customHeight="1">
      <c r="A175" s="5" t="str">
        <f t="shared" si="8"/>
        <v>1861_화현내_0137</v>
      </c>
      <c r="B175" s="1">
        <v>1861</v>
      </c>
      <c r="C175" s="1" t="s">
        <v>9339</v>
      </c>
      <c r="D175" s="1" t="s">
        <v>9340</v>
      </c>
      <c r="E175" s="1">
        <v>174</v>
      </c>
      <c r="F175" s="1">
        <v>1</v>
      </c>
      <c r="G175" s="1" t="s">
        <v>7380</v>
      </c>
      <c r="H175" s="1" t="s">
        <v>7381</v>
      </c>
      <c r="I175" s="1">
        <v>13</v>
      </c>
      <c r="L175" s="1">
        <v>2</v>
      </c>
      <c r="M175" s="1" t="s">
        <v>7970</v>
      </c>
      <c r="N175" s="1" t="s">
        <v>7971</v>
      </c>
      <c r="T175" s="1" t="s">
        <v>8850</v>
      </c>
      <c r="U175" s="1" t="s">
        <v>110</v>
      </c>
      <c r="V175" s="1" t="s">
        <v>4271</v>
      </c>
      <c r="W175" s="1" t="s">
        <v>97</v>
      </c>
      <c r="X175" s="1" t="s">
        <v>8851</v>
      </c>
      <c r="Y175" s="1" t="s">
        <v>711</v>
      </c>
      <c r="Z175" s="1" t="s">
        <v>5124</v>
      </c>
      <c r="AC175" s="1">
        <v>64</v>
      </c>
      <c r="AD175" s="1" t="s">
        <v>208</v>
      </c>
      <c r="AE175" s="1" t="s">
        <v>5210</v>
      </c>
      <c r="AJ175" s="1" t="s">
        <v>17</v>
      </c>
      <c r="AK175" s="1" t="s">
        <v>5254</v>
      </c>
      <c r="AL175" s="1" t="s">
        <v>88</v>
      </c>
      <c r="AM175" s="1" t="s">
        <v>7489</v>
      </c>
      <c r="AT175" s="1" t="s">
        <v>110</v>
      </c>
      <c r="AU175" s="1" t="s">
        <v>4271</v>
      </c>
      <c r="AV175" s="1" t="s">
        <v>712</v>
      </c>
      <c r="AW175" s="1" t="s">
        <v>5888</v>
      </c>
      <c r="BG175" s="1" t="s">
        <v>110</v>
      </c>
      <c r="BH175" s="1" t="s">
        <v>4271</v>
      </c>
      <c r="BI175" s="1" t="s">
        <v>713</v>
      </c>
      <c r="BJ175" s="1" t="s">
        <v>6396</v>
      </c>
      <c r="BM175" s="1" t="s">
        <v>714</v>
      </c>
      <c r="BN175" s="1" t="s">
        <v>6808</v>
      </c>
      <c r="BQ175" s="1" t="s">
        <v>715</v>
      </c>
      <c r="BR175" s="1" t="s">
        <v>7743</v>
      </c>
      <c r="BS175" s="1" t="s">
        <v>95</v>
      </c>
      <c r="BT175" s="1" t="s">
        <v>5256</v>
      </c>
    </row>
    <row r="176" spans="1:70" ht="13.5" customHeight="1">
      <c r="A176" s="5" t="str">
        <f t="shared" si="8"/>
        <v>1861_화현내_0137</v>
      </c>
      <c r="B176" s="1">
        <v>1861</v>
      </c>
      <c r="C176" s="1" t="s">
        <v>9339</v>
      </c>
      <c r="D176" s="1" t="s">
        <v>9340</v>
      </c>
      <c r="E176" s="1">
        <v>175</v>
      </c>
      <c r="F176" s="1">
        <v>1</v>
      </c>
      <c r="G176" s="1" t="s">
        <v>7380</v>
      </c>
      <c r="H176" s="1" t="s">
        <v>7381</v>
      </c>
      <c r="I176" s="1">
        <v>13</v>
      </c>
      <c r="L176" s="1">
        <v>2</v>
      </c>
      <c r="M176" s="1" t="s">
        <v>7970</v>
      </c>
      <c r="N176" s="1" t="s">
        <v>7971</v>
      </c>
      <c r="S176" s="1" t="s">
        <v>49</v>
      </c>
      <c r="T176" s="1" t="s">
        <v>967</v>
      </c>
      <c r="W176" s="1" t="s">
        <v>97</v>
      </c>
      <c r="X176" s="1" t="s">
        <v>8851</v>
      </c>
      <c r="Y176" s="1" t="s">
        <v>291</v>
      </c>
      <c r="Z176" s="1" t="s">
        <v>5123</v>
      </c>
      <c r="AC176" s="1">
        <v>66</v>
      </c>
      <c r="AJ176" s="1" t="s">
        <v>17</v>
      </c>
      <c r="AK176" s="1" t="s">
        <v>5254</v>
      </c>
      <c r="AL176" s="1" t="s">
        <v>125</v>
      </c>
      <c r="AM176" s="1" t="s">
        <v>5270</v>
      </c>
      <c r="AT176" s="1" t="s">
        <v>110</v>
      </c>
      <c r="AU176" s="1" t="s">
        <v>4271</v>
      </c>
      <c r="AV176" s="1" t="s">
        <v>716</v>
      </c>
      <c r="AW176" s="1" t="s">
        <v>5887</v>
      </c>
      <c r="BG176" s="1" t="s">
        <v>110</v>
      </c>
      <c r="BH176" s="1" t="s">
        <v>4271</v>
      </c>
      <c r="BI176" s="1" t="s">
        <v>717</v>
      </c>
      <c r="BJ176" s="1" t="s">
        <v>6151</v>
      </c>
      <c r="BM176" s="1" t="s">
        <v>718</v>
      </c>
      <c r="BN176" s="1" t="s">
        <v>4929</v>
      </c>
      <c r="BQ176" s="1" t="s">
        <v>719</v>
      </c>
      <c r="BR176" s="1" t="s">
        <v>7630</v>
      </c>
    </row>
    <row r="177" spans="1:72" ht="13.5" customHeight="1">
      <c r="A177" s="5" t="str">
        <f t="shared" si="8"/>
        <v>1861_화현내_0137</v>
      </c>
      <c r="B177" s="1">
        <v>1861</v>
      </c>
      <c r="C177" s="1" t="s">
        <v>9339</v>
      </c>
      <c r="D177" s="1" t="s">
        <v>9340</v>
      </c>
      <c r="E177" s="1">
        <v>176</v>
      </c>
      <c r="F177" s="1">
        <v>1</v>
      </c>
      <c r="G177" s="1" t="s">
        <v>7380</v>
      </c>
      <c r="H177" s="1" t="s">
        <v>7381</v>
      </c>
      <c r="I177" s="1">
        <v>13</v>
      </c>
      <c r="L177" s="1">
        <v>3</v>
      </c>
      <c r="M177" s="1" t="s">
        <v>7972</v>
      </c>
      <c r="N177" s="1" t="s">
        <v>7973</v>
      </c>
      <c r="O177" s="1" t="s">
        <v>6</v>
      </c>
      <c r="P177" s="1" t="s">
        <v>4255</v>
      </c>
      <c r="T177" s="1" t="s">
        <v>8770</v>
      </c>
      <c r="U177" s="1" t="s">
        <v>37</v>
      </c>
      <c r="V177" s="1" t="s">
        <v>4283</v>
      </c>
      <c r="W177" s="1" t="s">
        <v>63</v>
      </c>
      <c r="X177" s="1" t="s">
        <v>4362</v>
      </c>
      <c r="Y177" s="1" t="s">
        <v>720</v>
      </c>
      <c r="Z177" s="1" t="s">
        <v>5122</v>
      </c>
      <c r="AC177" s="1">
        <v>40</v>
      </c>
      <c r="AD177" s="1" t="s">
        <v>40</v>
      </c>
      <c r="AE177" s="1" t="s">
        <v>5219</v>
      </c>
      <c r="AJ177" s="1" t="s">
        <v>17</v>
      </c>
      <c r="AK177" s="1" t="s">
        <v>5254</v>
      </c>
      <c r="AL177" s="1" t="s">
        <v>66</v>
      </c>
      <c r="AM177" s="1" t="s">
        <v>5293</v>
      </c>
      <c r="AT177" s="1" t="s">
        <v>42</v>
      </c>
      <c r="AU177" s="1" t="s">
        <v>5332</v>
      </c>
      <c r="AV177" s="1" t="s">
        <v>721</v>
      </c>
      <c r="AW177" s="1" t="s">
        <v>5886</v>
      </c>
      <c r="BG177" s="1" t="s">
        <v>42</v>
      </c>
      <c r="BH177" s="1" t="s">
        <v>5332</v>
      </c>
      <c r="BI177" s="1" t="s">
        <v>722</v>
      </c>
      <c r="BJ177" s="1" t="s">
        <v>5885</v>
      </c>
      <c r="BM177" s="1" t="s">
        <v>723</v>
      </c>
      <c r="BN177" s="1" t="s">
        <v>6807</v>
      </c>
      <c r="BQ177" s="1" t="s">
        <v>724</v>
      </c>
      <c r="BR177" s="1" t="s">
        <v>7647</v>
      </c>
      <c r="BS177" s="1" t="s">
        <v>88</v>
      </c>
      <c r="BT177" s="1" t="s">
        <v>7489</v>
      </c>
    </row>
    <row r="178" spans="1:72" ht="13.5" customHeight="1">
      <c r="A178" s="5" t="str">
        <f t="shared" si="8"/>
        <v>1861_화현내_0137</v>
      </c>
      <c r="B178" s="1">
        <v>1861</v>
      </c>
      <c r="C178" s="1" t="s">
        <v>9339</v>
      </c>
      <c r="D178" s="1" t="s">
        <v>9340</v>
      </c>
      <c r="E178" s="1">
        <v>177</v>
      </c>
      <c r="F178" s="1">
        <v>1</v>
      </c>
      <c r="G178" s="1" t="s">
        <v>7380</v>
      </c>
      <c r="H178" s="1" t="s">
        <v>7381</v>
      </c>
      <c r="I178" s="1">
        <v>13</v>
      </c>
      <c r="L178" s="1">
        <v>3</v>
      </c>
      <c r="M178" s="1" t="s">
        <v>7972</v>
      </c>
      <c r="N178" s="1" t="s">
        <v>7973</v>
      </c>
      <c r="S178" s="1" t="s">
        <v>49</v>
      </c>
      <c r="T178" s="1" t="s">
        <v>967</v>
      </c>
      <c r="W178" s="1" t="s">
        <v>97</v>
      </c>
      <c r="X178" s="1" t="s">
        <v>8771</v>
      </c>
      <c r="Y178" s="1" t="s">
        <v>51</v>
      </c>
      <c r="Z178" s="1" t="s">
        <v>4387</v>
      </c>
      <c r="AC178" s="1">
        <v>40</v>
      </c>
      <c r="AJ178" s="1" t="s">
        <v>17</v>
      </c>
      <c r="AK178" s="1" t="s">
        <v>5254</v>
      </c>
      <c r="AL178" s="1" t="s">
        <v>88</v>
      </c>
      <c r="AM178" s="1" t="s">
        <v>7489</v>
      </c>
      <c r="AT178" s="1" t="s">
        <v>42</v>
      </c>
      <c r="AU178" s="1" t="s">
        <v>5332</v>
      </c>
      <c r="AV178" s="1" t="s">
        <v>189</v>
      </c>
      <c r="AW178" s="1" t="s">
        <v>5130</v>
      </c>
      <c r="BG178" s="1" t="s">
        <v>42</v>
      </c>
      <c r="BH178" s="1" t="s">
        <v>5332</v>
      </c>
      <c r="BI178" s="1" t="s">
        <v>86</v>
      </c>
      <c r="BJ178" s="1" t="s">
        <v>5861</v>
      </c>
      <c r="BM178" s="1" t="s">
        <v>725</v>
      </c>
      <c r="BN178" s="1" t="s">
        <v>5776</v>
      </c>
      <c r="BQ178" s="1" t="s">
        <v>191</v>
      </c>
      <c r="BR178" s="1" t="s">
        <v>7273</v>
      </c>
      <c r="BS178" s="1" t="s">
        <v>58</v>
      </c>
      <c r="BT178" s="1" t="s">
        <v>5258</v>
      </c>
    </row>
    <row r="179" spans="1:72" ht="13.5" customHeight="1">
      <c r="A179" s="5" t="str">
        <f t="shared" si="8"/>
        <v>1861_화현내_0137</v>
      </c>
      <c r="B179" s="1">
        <v>1861</v>
      </c>
      <c r="C179" s="1" t="s">
        <v>9339</v>
      </c>
      <c r="D179" s="1" t="s">
        <v>9340</v>
      </c>
      <c r="E179" s="1">
        <v>178</v>
      </c>
      <c r="F179" s="1">
        <v>1</v>
      </c>
      <c r="G179" s="1" t="s">
        <v>7380</v>
      </c>
      <c r="H179" s="1" t="s">
        <v>7381</v>
      </c>
      <c r="I179" s="1">
        <v>13</v>
      </c>
      <c r="L179" s="1">
        <v>4</v>
      </c>
      <c r="M179" s="1" t="s">
        <v>7974</v>
      </c>
      <c r="N179" s="1" t="s">
        <v>7975</v>
      </c>
      <c r="T179" s="1" t="s">
        <v>8852</v>
      </c>
      <c r="U179" s="1" t="s">
        <v>110</v>
      </c>
      <c r="V179" s="1" t="s">
        <v>4271</v>
      </c>
      <c r="W179" s="1" t="s">
        <v>135</v>
      </c>
      <c r="X179" s="1" t="s">
        <v>8853</v>
      </c>
      <c r="Y179" s="1" t="s">
        <v>726</v>
      </c>
      <c r="Z179" s="1" t="s">
        <v>5121</v>
      </c>
      <c r="AC179" s="1">
        <v>67</v>
      </c>
      <c r="AD179" s="1" t="s">
        <v>727</v>
      </c>
      <c r="AE179" s="1" t="s">
        <v>5226</v>
      </c>
      <c r="AJ179" s="1" t="s">
        <v>17</v>
      </c>
      <c r="AK179" s="1" t="s">
        <v>5254</v>
      </c>
      <c r="AL179" s="1" t="s">
        <v>95</v>
      </c>
      <c r="AM179" s="1" t="s">
        <v>5256</v>
      </c>
      <c r="AT179" s="1" t="s">
        <v>110</v>
      </c>
      <c r="AU179" s="1" t="s">
        <v>4271</v>
      </c>
      <c r="AV179" s="1" t="s">
        <v>728</v>
      </c>
      <c r="AW179" s="1" t="s">
        <v>5885</v>
      </c>
      <c r="BG179" s="1" t="s">
        <v>110</v>
      </c>
      <c r="BH179" s="1" t="s">
        <v>4271</v>
      </c>
      <c r="BI179" s="1" t="s">
        <v>729</v>
      </c>
      <c r="BJ179" s="1" t="s">
        <v>5035</v>
      </c>
      <c r="BK179" s="1" t="s">
        <v>110</v>
      </c>
      <c r="BL179" s="1" t="s">
        <v>4271</v>
      </c>
      <c r="BM179" s="1" t="s">
        <v>730</v>
      </c>
      <c r="BN179" s="1" t="s">
        <v>5777</v>
      </c>
      <c r="BQ179" s="1" t="s">
        <v>731</v>
      </c>
      <c r="BR179" s="1" t="s">
        <v>7691</v>
      </c>
      <c r="BS179" s="1" t="s">
        <v>88</v>
      </c>
      <c r="BT179" s="1" t="s">
        <v>7489</v>
      </c>
    </row>
    <row r="180" spans="1:29" ht="13.5" customHeight="1">
      <c r="A180" s="5" t="str">
        <f t="shared" si="8"/>
        <v>1861_화현내_0137</v>
      </c>
      <c r="B180" s="1">
        <v>1861</v>
      </c>
      <c r="C180" s="1" t="s">
        <v>9339</v>
      </c>
      <c r="D180" s="1" t="s">
        <v>9340</v>
      </c>
      <c r="E180" s="1">
        <v>179</v>
      </c>
      <c r="F180" s="1">
        <v>1</v>
      </c>
      <c r="G180" s="1" t="s">
        <v>7380</v>
      </c>
      <c r="H180" s="1" t="s">
        <v>7381</v>
      </c>
      <c r="I180" s="1">
        <v>13</v>
      </c>
      <c r="L180" s="1">
        <v>4</v>
      </c>
      <c r="M180" s="1" t="s">
        <v>7974</v>
      </c>
      <c r="N180" s="1" t="s">
        <v>7975</v>
      </c>
      <c r="S180" s="1" t="s">
        <v>181</v>
      </c>
      <c r="T180" s="1" t="s">
        <v>4259</v>
      </c>
      <c r="Y180" s="1" t="s">
        <v>732</v>
      </c>
      <c r="Z180" s="1" t="s">
        <v>5120</v>
      </c>
      <c r="AC180" s="1">
        <v>42</v>
      </c>
    </row>
    <row r="181" spans="1:29" ht="13.5" customHeight="1">
      <c r="A181" s="5" t="str">
        <f t="shared" si="8"/>
        <v>1861_화현내_0137</v>
      </c>
      <c r="B181" s="1">
        <v>1861</v>
      </c>
      <c r="C181" s="1" t="s">
        <v>9339</v>
      </c>
      <c r="D181" s="1" t="s">
        <v>9340</v>
      </c>
      <c r="E181" s="1">
        <v>180</v>
      </c>
      <c r="F181" s="1">
        <v>1</v>
      </c>
      <c r="G181" s="1" t="s">
        <v>7380</v>
      </c>
      <c r="H181" s="1" t="s">
        <v>7381</v>
      </c>
      <c r="I181" s="1">
        <v>13</v>
      </c>
      <c r="L181" s="1">
        <v>4</v>
      </c>
      <c r="M181" s="1" t="s">
        <v>7974</v>
      </c>
      <c r="N181" s="1" t="s">
        <v>7975</v>
      </c>
      <c r="S181" s="1" t="s">
        <v>184</v>
      </c>
      <c r="T181" s="1" t="s">
        <v>4260</v>
      </c>
      <c r="W181" s="1" t="s">
        <v>147</v>
      </c>
      <c r="X181" s="1" t="s">
        <v>4357</v>
      </c>
      <c r="Y181" s="1" t="s">
        <v>10</v>
      </c>
      <c r="Z181" s="1" t="s">
        <v>4364</v>
      </c>
      <c r="AC181" s="1">
        <v>42</v>
      </c>
    </row>
    <row r="182" spans="1:29" ht="13.5" customHeight="1">
      <c r="A182" s="5" t="str">
        <f t="shared" si="8"/>
        <v>1861_화현내_0137</v>
      </c>
      <c r="B182" s="1">
        <v>1861</v>
      </c>
      <c r="C182" s="1" t="s">
        <v>9339</v>
      </c>
      <c r="D182" s="1" t="s">
        <v>9340</v>
      </c>
      <c r="E182" s="1">
        <v>181</v>
      </c>
      <c r="F182" s="1">
        <v>1</v>
      </c>
      <c r="G182" s="1" t="s">
        <v>7380</v>
      </c>
      <c r="H182" s="1" t="s">
        <v>7381</v>
      </c>
      <c r="I182" s="1">
        <v>13</v>
      </c>
      <c r="L182" s="1">
        <v>4</v>
      </c>
      <c r="M182" s="1" t="s">
        <v>7974</v>
      </c>
      <c r="N182" s="1" t="s">
        <v>7975</v>
      </c>
      <c r="S182" s="1" t="s">
        <v>259</v>
      </c>
      <c r="T182" s="1" t="s">
        <v>4268</v>
      </c>
      <c r="Y182" s="1" t="s">
        <v>733</v>
      </c>
      <c r="Z182" s="1" t="s">
        <v>5082</v>
      </c>
      <c r="AC182" s="1">
        <v>24</v>
      </c>
    </row>
    <row r="183" spans="1:72" ht="13.5" customHeight="1">
      <c r="A183" s="5" t="str">
        <f aca="true" t="shared" si="9" ref="A183:A199">HYPERLINK("http://kyu.snu.ac.kr/sdhj/index.jsp?type=hj/GK14782_00IH_0001_0138.jpg","1861_화현내_0138")</f>
        <v>1861_화현내_0138</v>
      </c>
      <c r="B183" s="1">
        <v>1861</v>
      </c>
      <c r="C183" s="1" t="s">
        <v>9339</v>
      </c>
      <c r="D183" s="1" t="s">
        <v>9340</v>
      </c>
      <c r="E183" s="1">
        <v>182</v>
      </c>
      <c r="F183" s="1">
        <v>2</v>
      </c>
      <c r="G183" s="1" t="s">
        <v>734</v>
      </c>
      <c r="H183" s="1" t="s">
        <v>4201</v>
      </c>
      <c r="I183" s="1">
        <v>1</v>
      </c>
      <c r="J183" s="1" t="s">
        <v>735</v>
      </c>
      <c r="K183" s="1" t="s">
        <v>4247</v>
      </c>
      <c r="L183" s="1">
        <v>1</v>
      </c>
      <c r="M183" s="1" t="s">
        <v>7976</v>
      </c>
      <c r="N183" s="1" t="s">
        <v>7977</v>
      </c>
      <c r="T183" s="1" t="s">
        <v>8846</v>
      </c>
      <c r="U183" s="1" t="s">
        <v>37</v>
      </c>
      <c r="V183" s="1" t="s">
        <v>4283</v>
      </c>
      <c r="W183" s="1" t="s">
        <v>135</v>
      </c>
      <c r="X183" s="1" t="s">
        <v>8847</v>
      </c>
      <c r="Y183" s="1" t="s">
        <v>736</v>
      </c>
      <c r="Z183" s="1" t="s">
        <v>5119</v>
      </c>
      <c r="AC183" s="1">
        <v>66</v>
      </c>
      <c r="AD183" s="1" t="s">
        <v>737</v>
      </c>
      <c r="AE183" s="1" t="s">
        <v>5239</v>
      </c>
      <c r="AJ183" s="1" t="s">
        <v>17</v>
      </c>
      <c r="AK183" s="1" t="s">
        <v>5254</v>
      </c>
      <c r="AL183" s="1" t="s">
        <v>165</v>
      </c>
      <c r="AM183" s="1" t="s">
        <v>5302</v>
      </c>
      <c r="AT183" s="1" t="s">
        <v>42</v>
      </c>
      <c r="AU183" s="1" t="s">
        <v>5332</v>
      </c>
      <c r="AV183" s="1" t="s">
        <v>738</v>
      </c>
      <c r="AW183" s="1" t="s">
        <v>5881</v>
      </c>
      <c r="BG183" s="1" t="s">
        <v>42</v>
      </c>
      <c r="BH183" s="1" t="s">
        <v>5332</v>
      </c>
      <c r="BI183" s="1" t="s">
        <v>739</v>
      </c>
      <c r="BJ183" s="1" t="s">
        <v>6392</v>
      </c>
      <c r="BK183" s="1" t="s">
        <v>42</v>
      </c>
      <c r="BL183" s="1" t="s">
        <v>5332</v>
      </c>
      <c r="BM183" s="1" t="s">
        <v>740</v>
      </c>
      <c r="BN183" s="1" t="s">
        <v>6804</v>
      </c>
      <c r="BO183" s="1" t="s">
        <v>42</v>
      </c>
      <c r="BP183" s="1" t="s">
        <v>5332</v>
      </c>
      <c r="BQ183" s="1" t="s">
        <v>741</v>
      </c>
      <c r="BR183" s="1" t="s">
        <v>7271</v>
      </c>
      <c r="BS183" s="1" t="s">
        <v>41</v>
      </c>
      <c r="BT183" s="1" t="s">
        <v>5259</v>
      </c>
    </row>
    <row r="184" spans="1:72" ht="13.5" customHeight="1">
      <c r="A184" s="5" t="str">
        <f t="shared" si="9"/>
        <v>1861_화현내_0138</v>
      </c>
      <c r="B184" s="1">
        <v>1861</v>
      </c>
      <c r="C184" s="1" t="s">
        <v>9339</v>
      </c>
      <c r="D184" s="1" t="s">
        <v>9340</v>
      </c>
      <c r="E184" s="1">
        <v>183</v>
      </c>
      <c r="F184" s="1">
        <v>2</v>
      </c>
      <c r="G184" s="1" t="s">
        <v>734</v>
      </c>
      <c r="H184" s="1" t="s">
        <v>4201</v>
      </c>
      <c r="I184" s="1">
        <v>1</v>
      </c>
      <c r="L184" s="1">
        <v>1</v>
      </c>
      <c r="M184" s="1" t="s">
        <v>7976</v>
      </c>
      <c r="N184" s="1" t="s">
        <v>7977</v>
      </c>
      <c r="S184" s="1" t="s">
        <v>49</v>
      </c>
      <c r="T184" s="1" t="s">
        <v>967</v>
      </c>
      <c r="W184" s="1" t="s">
        <v>135</v>
      </c>
      <c r="X184" s="1" t="s">
        <v>8847</v>
      </c>
      <c r="Y184" s="1" t="s">
        <v>51</v>
      </c>
      <c r="Z184" s="1" t="s">
        <v>4387</v>
      </c>
      <c r="AC184" s="1">
        <v>60</v>
      </c>
      <c r="AD184" s="1" t="s">
        <v>269</v>
      </c>
      <c r="AE184" s="1" t="s">
        <v>5246</v>
      </c>
      <c r="AJ184" s="1" t="s">
        <v>17</v>
      </c>
      <c r="AK184" s="1" t="s">
        <v>5254</v>
      </c>
      <c r="AL184" s="1" t="s">
        <v>58</v>
      </c>
      <c r="AM184" s="1" t="s">
        <v>5258</v>
      </c>
      <c r="AT184" s="1" t="s">
        <v>42</v>
      </c>
      <c r="AU184" s="1" t="s">
        <v>5332</v>
      </c>
      <c r="AV184" s="1" t="s">
        <v>742</v>
      </c>
      <c r="AW184" s="1" t="s">
        <v>5884</v>
      </c>
      <c r="BG184" s="1" t="s">
        <v>42</v>
      </c>
      <c r="BH184" s="1" t="s">
        <v>5332</v>
      </c>
      <c r="BI184" s="1" t="s">
        <v>743</v>
      </c>
      <c r="BJ184" s="1" t="s">
        <v>6395</v>
      </c>
      <c r="BK184" s="1" t="s">
        <v>42</v>
      </c>
      <c r="BL184" s="1" t="s">
        <v>5332</v>
      </c>
      <c r="BM184" s="1" t="s">
        <v>744</v>
      </c>
      <c r="BN184" s="1" t="s">
        <v>6806</v>
      </c>
      <c r="BO184" s="1" t="s">
        <v>42</v>
      </c>
      <c r="BP184" s="1" t="s">
        <v>5332</v>
      </c>
      <c r="BQ184" s="1" t="s">
        <v>745</v>
      </c>
      <c r="BR184" s="1" t="s">
        <v>7698</v>
      </c>
      <c r="BS184" s="1" t="s">
        <v>88</v>
      </c>
      <c r="BT184" s="1" t="s">
        <v>7489</v>
      </c>
    </row>
    <row r="185" spans="1:29" ht="13.5" customHeight="1">
      <c r="A185" s="5" t="str">
        <f t="shared" si="9"/>
        <v>1861_화현내_0138</v>
      </c>
      <c r="B185" s="1">
        <v>1861</v>
      </c>
      <c r="C185" s="1" t="s">
        <v>9339</v>
      </c>
      <c r="D185" s="1" t="s">
        <v>9340</v>
      </c>
      <c r="E185" s="1">
        <v>184</v>
      </c>
      <c r="F185" s="1">
        <v>2</v>
      </c>
      <c r="G185" s="1" t="s">
        <v>734</v>
      </c>
      <c r="H185" s="1" t="s">
        <v>4201</v>
      </c>
      <c r="I185" s="1">
        <v>1</v>
      </c>
      <c r="L185" s="1">
        <v>1</v>
      </c>
      <c r="M185" s="1" t="s">
        <v>7976</v>
      </c>
      <c r="N185" s="1" t="s">
        <v>7977</v>
      </c>
      <c r="S185" s="1" t="s">
        <v>184</v>
      </c>
      <c r="T185" s="1" t="s">
        <v>4260</v>
      </c>
      <c r="W185" s="1" t="s">
        <v>72</v>
      </c>
      <c r="X185" s="1" t="s">
        <v>4341</v>
      </c>
      <c r="Y185" s="1" t="s">
        <v>51</v>
      </c>
      <c r="Z185" s="1" t="s">
        <v>4387</v>
      </c>
      <c r="AC185" s="1">
        <v>32</v>
      </c>
    </row>
    <row r="186" spans="1:29" ht="13.5" customHeight="1">
      <c r="A186" s="5" t="str">
        <f t="shared" si="9"/>
        <v>1861_화현내_0138</v>
      </c>
      <c r="B186" s="1">
        <v>1861</v>
      </c>
      <c r="C186" s="1" t="s">
        <v>9339</v>
      </c>
      <c r="D186" s="1" t="s">
        <v>9340</v>
      </c>
      <c r="E186" s="1">
        <v>185</v>
      </c>
      <c r="F186" s="1">
        <v>2</v>
      </c>
      <c r="G186" s="1" t="s">
        <v>734</v>
      </c>
      <c r="H186" s="1" t="s">
        <v>4201</v>
      </c>
      <c r="I186" s="1">
        <v>1</v>
      </c>
      <c r="L186" s="1">
        <v>1</v>
      </c>
      <c r="M186" s="1" t="s">
        <v>7976</v>
      </c>
      <c r="N186" s="1" t="s">
        <v>7977</v>
      </c>
      <c r="S186" s="1" t="s">
        <v>259</v>
      </c>
      <c r="T186" s="1" t="s">
        <v>4268</v>
      </c>
      <c r="Y186" s="1" t="s">
        <v>746</v>
      </c>
      <c r="Z186" s="1" t="s">
        <v>5118</v>
      </c>
      <c r="AC186" s="1">
        <v>22</v>
      </c>
    </row>
    <row r="187" spans="1:72" ht="13.5" customHeight="1">
      <c r="A187" s="5" t="str">
        <f t="shared" si="9"/>
        <v>1861_화현내_0138</v>
      </c>
      <c r="B187" s="1">
        <v>1861</v>
      </c>
      <c r="C187" s="1" t="s">
        <v>9339</v>
      </c>
      <c r="D187" s="1" t="s">
        <v>9340</v>
      </c>
      <c r="E187" s="1">
        <v>186</v>
      </c>
      <c r="F187" s="1">
        <v>2</v>
      </c>
      <c r="G187" s="1" t="s">
        <v>734</v>
      </c>
      <c r="H187" s="1" t="s">
        <v>4201</v>
      </c>
      <c r="I187" s="1">
        <v>1</v>
      </c>
      <c r="L187" s="1">
        <v>2</v>
      </c>
      <c r="M187" s="1" t="s">
        <v>7978</v>
      </c>
      <c r="N187" s="1" t="s">
        <v>7979</v>
      </c>
      <c r="T187" s="1" t="s">
        <v>8749</v>
      </c>
      <c r="U187" s="1" t="s">
        <v>37</v>
      </c>
      <c r="V187" s="1" t="s">
        <v>4283</v>
      </c>
      <c r="W187" s="1" t="s">
        <v>38</v>
      </c>
      <c r="X187" s="1" t="s">
        <v>4338</v>
      </c>
      <c r="Y187" s="1" t="s">
        <v>747</v>
      </c>
      <c r="Z187" s="1" t="s">
        <v>6634</v>
      </c>
      <c r="AC187" s="1">
        <v>48</v>
      </c>
      <c r="AD187" s="1" t="s">
        <v>83</v>
      </c>
      <c r="AE187" s="1" t="s">
        <v>5209</v>
      </c>
      <c r="AJ187" s="1" t="s">
        <v>17</v>
      </c>
      <c r="AK187" s="1" t="s">
        <v>5254</v>
      </c>
      <c r="AL187" s="1" t="s">
        <v>41</v>
      </c>
      <c r="AM187" s="1" t="s">
        <v>5259</v>
      </c>
      <c r="AT187" s="1" t="s">
        <v>42</v>
      </c>
      <c r="AU187" s="1" t="s">
        <v>5332</v>
      </c>
      <c r="AV187" s="1" t="s">
        <v>748</v>
      </c>
      <c r="AW187" s="1" t="s">
        <v>5883</v>
      </c>
      <c r="BG187" s="1" t="s">
        <v>42</v>
      </c>
      <c r="BH187" s="1" t="s">
        <v>5332</v>
      </c>
      <c r="BI187" s="1" t="s">
        <v>44</v>
      </c>
      <c r="BJ187" s="1" t="s">
        <v>6394</v>
      </c>
      <c r="BK187" s="1" t="s">
        <v>45</v>
      </c>
      <c r="BL187" s="1" t="s">
        <v>6455</v>
      </c>
      <c r="BM187" s="1" t="s">
        <v>46</v>
      </c>
      <c r="BN187" s="1" t="s">
        <v>6805</v>
      </c>
      <c r="BO187" s="1" t="s">
        <v>42</v>
      </c>
      <c r="BP187" s="1" t="s">
        <v>5332</v>
      </c>
      <c r="BQ187" s="1" t="s">
        <v>749</v>
      </c>
      <c r="BR187" s="1" t="s">
        <v>7441</v>
      </c>
      <c r="BS187" s="1" t="s">
        <v>203</v>
      </c>
      <c r="BT187" s="1" t="s">
        <v>7332</v>
      </c>
    </row>
    <row r="188" spans="1:72" ht="13.5" customHeight="1">
      <c r="A188" s="5" t="str">
        <f t="shared" si="9"/>
        <v>1861_화현내_0138</v>
      </c>
      <c r="B188" s="1">
        <v>1861</v>
      </c>
      <c r="C188" s="1" t="s">
        <v>9339</v>
      </c>
      <c r="D188" s="1" t="s">
        <v>9340</v>
      </c>
      <c r="E188" s="1">
        <v>187</v>
      </c>
      <c r="F188" s="1">
        <v>2</v>
      </c>
      <c r="G188" s="1" t="s">
        <v>734</v>
      </c>
      <c r="H188" s="1" t="s">
        <v>4201</v>
      </c>
      <c r="I188" s="1">
        <v>1</v>
      </c>
      <c r="L188" s="1">
        <v>2</v>
      </c>
      <c r="M188" s="1" t="s">
        <v>7978</v>
      </c>
      <c r="N188" s="1" t="s">
        <v>7979</v>
      </c>
      <c r="S188" s="1" t="s">
        <v>49</v>
      </c>
      <c r="T188" s="1" t="s">
        <v>967</v>
      </c>
      <c r="W188" s="1" t="s">
        <v>97</v>
      </c>
      <c r="X188" s="1" t="s">
        <v>8767</v>
      </c>
      <c r="Y188" s="1" t="s">
        <v>51</v>
      </c>
      <c r="Z188" s="1" t="s">
        <v>4387</v>
      </c>
      <c r="AC188" s="1">
        <v>45</v>
      </c>
      <c r="AD188" s="1" t="s">
        <v>73</v>
      </c>
      <c r="AE188" s="1" t="s">
        <v>5197</v>
      </c>
      <c r="AJ188" s="1" t="s">
        <v>17</v>
      </c>
      <c r="AK188" s="1" t="s">
        <v>5254</v>
      </c>
      <c r="AL188" s="1" t="s">
        <v>750</v>
      </c>
      <c r="AM188" s="1" t="s">
        <v>5309</v>
      </c>
      <c r="AT188" s="1" t="s">
        <v>42</v>
      </c>
      <c r="AU188" s="1" t="s">
        <v>5332</v>
      </c>
      <c r="AV188" s="1" t="s">
        <v>751</v>
      </c>
      <c r="AW188" s="1" t="s">
        <v>5882</v>
      </c>
      <c r="BG188" s="1" t="s">
        <v>42</v>
      </c>
      <c r="BH188" s="1" t="s">
        <v>5332</v>
      </c>
      <c r="BI188" s="1" t="s">
        <v>752</v>
      </c>
      <c r="BJ188" s="1" t="s">
        <v>6393</v>
      </c>
      <c r="BK188" s="1" t="s">
        <v>42</v>
      </c>
      <c r="BL188" s="1" t="s">
        <v>5332</v>
      </c>
      <c r="BM188" s="1" t="s">
        <v>753</v>
      </c>
      <c r="BN188" s="1" t="s">
        <v>6236</v>
      </c>
      <c r="BO188" s="1" t="s">
        <v>42</v>
      </c>
      <c r="BP188" s="1" t="s">
        <v>5332</v>
      </c>
      <c r="BQ188" s="1" t="s">
        <v>754</v>
      </c>
      <c r="BR188" s="1" t="s">
        <v>7272</v>
      </c>
      <c r="BS188" s="1" t="s">
        <v>58</v>
      </c>
      <c r="BT188" s="1" t="s">
        <v>5258</v>
      </c>
    </row>
    <row r="189" spans="1:31" ht="13.5" customHeight="1">
      <c r="A189" s="5" t="str">
        <f t="shared" si="9"/>
        <v>1861_화현내_0138</v>
      </c>
      <c r="B189" s="1">
        <v>1861</v>
      </c>
      <c r="C189" s="1" t="s">
        <v>9339</v>
      </c>
      <c r="D189" s="1" t="s">
        <v>9340</v>
      </c>
      <c r="E189" s="1">
        <v>188</v>
      </c>
      <c r="F189" s="1">
        <v>2</v>
      </c>
      <c r="G189" s="1" t="s">
        <v>734</v>
      </c>
      <c r="H189" s="1" t="s">
        <v>4201</v>
      </c>
      <c r="I189" s="1">
        <v>1</v>
      </c>
      <c r="L189" s="1">
        <v>2</v>
      </c>
      <c r="M189" s="1" t="s">
        <v>7978</v>
      </c>
      <c r="N189" s="1" t="s">
        <v>7979</v>
      </c>
      <c r="S189" s="1" t="s">
        <v>96</v>
      </c>
      <c r="T189" s="1" t="s">
        <v>4261</v>
      </c>
      <c r="W189" s="1" t="s">
        <v>288</v>
      </c>
      <c r="X189" s="1" t="s">
        <v>4347</v>
      </c>
      <c r="Y189" s="1" t="s">
        <v>51</v>
      </c>
      <c r="Z189" s="1" t="s">
        <v>4387</v>
      </c>
      <c r="AC189" s="1">
        <v>65</v>
      </c>
      <c r="AD189" s="1" t="s">
        <v>755</v>
      </c>
      <c r="AE189" s="1" t="s">
        <v>5205</v>
      </c>
    </row>
    <row r="190" spans="1:31" ht="13.5" customHeight="1">
      <c r="A190" s="5" t="str">
        <f t="shared" si="9"/>
        <v>1861_화현내_0138</v>
      </c>
      <c r="B190" s="1">
        <v>1861</v>
      </c>
      <c r="C190" s="1" t="s">
        <v>9339</v>
      </c>
      <c r="D190" s="1" t="s">
        <v>9340</v>
      </c>
      <c r="E190" s="1">
        <v>189</v>
      </c>
      <c r="F190" s="1">
        <v>2</v>
      </c>
      <c r="G190" s="1" t="s">
        <v>734</v>
      </c>
      <c r="H190" s="1" t="s">
        <v>4201</v>
      </c>
      <c r="I190" s="1">
        <v>1</v>
      </c>
      <c r="L190" s="1">
        <v>2</v>
      </c>
      <c r="M190" s="1" t="s">
        <v>7978</v>
      </c>
      <c r="N190" s="1" t="s">
        <v>7979</v>
      </c>
      <c r="S190" s="1" t="s">
        <v>181</v>
      </c>
      <c r="T190" s="1" t="s">
        <v>4259</v>
      </c>
      <c r="Y190" s="1" t="s">
        <v>756</v>
      </c>
      <c r="Z190" s="1" t="s">
        <v>4470</v>
      </c>
      <c r="AC190" s="1">
        <v>16</v>
      </c>
      <c r="AD190" s="1" t="s">
        <v>757</v>
      </c>
      <c r="AE190" s="1" t="s">
        <v>5206</v>
      </c>
    </row>
    <row r="191" spans="1:72" ht="13.5" customHeight="1">
      <c r="A191" s="5" t="str">
        <f t="shared" si="9"/>
        <v>1861_화현내_0138</v>
      </c>
      <c r="B191" s="1">
        <v>1861</v>
      </c>
      <c r="C191" s="1" t="s">
        <v>9339</v>
      </c>
      <c r="D191" s="1" t="s">
        <v>9340</v>
      </c>
      <c r="E191" s="1">
        <v>190</v>
      </c>
      <c r="F191" s="1">
        <v>2</v>
      </c>
      <c r="G191" s="1" t="s">
        <v>734</v>
      </c>
      <c r="H191" s="1" t="s">
        <v>4201</v>
      </c>
      <c r="I191" s="1">
        <v>1</v>
      </c>
      <c r="L191" s="1">
        <v>3</v>
      </c>
      <c r="M191" s="1" t="s">
        <v>8854</v>
      </c>
      <c r="N191" s="1" t="s">
        <v>7980</v>
      </c>
      <c r="T191" s="1" t="s">
        <v>8846</v>
      </c>
      <c r="U191" s="1" t="s">
        <v>37</v>
      </c>
      <c r="V191" s="1" t="s">
        <v>4283</v>
      </c>
      <c r="W191" s="1" t="s">
        <v>135</v>
      </c>
      <c r="X191" s="1" t="s">
        <v>8847</v>
      </c>
      <c r="Y191" s="1" t="s">
        <v>8855</v>
      </c>
      <c r="Z191" s="1" t="s">
        <v>8856</v>
      </c>
      <c r="AC191" s="1">
        <v>59</v>
      </c>
      <c r="AD191" s="1" t="s">
        <v>292</v>
      </c>
      <c r="AE191" s="1" t="s">
        <v>5241</v>
      </c>
      <c r="AJ191" s="1" t="s">
        <v>17</v>
      </c>
      <c r="AK191" s="1" t="s">
        <v>5254</v>
      </c>
      <c r="AL191" s="1" t="s">
        <v>165</v>
      </c>
      <c r="AM191" s="1" t="s">
        <v>5302</v>
      </c>
      <c r="AT191" s="1" t="s">
        <v>42</v>
      </c>
      <c r="AU191" s="1" t="s">
        <v>5332</v>
      </c>
      <c r="AV191" s="1" t="s">
        <v>738</v>
      </c>
      <c r="AW191" s="1" t="s">
        <v>5881</v>
      </c>
      <c r="BG191" s="1" t="s">
        <v>42</v>
      </c>
      <c r="BH191" s="1" t="s">
        <v>5332</v>
      </c>
      <c r="BI191" s="1" t="s">
        <v>739</v>
      </c>
      <c r="BJ191" s="1" t="s">
        <v>6392</v>
      </c>
      <c r="BK191" s="1" t="s">
        <v>42</v>
      </c>
      <c r="BL191" s="1" t="s">
        <v>5332</v>
      </c>
      <c r="BM191" s="1" t="s">
        <v>740</v>
      </c>
      <c r="BN191" s="1" t="s">
        <v>6804</v>
      </c>
      <c r="BO191" s="1" t="s">
        <v>42</v>
      </c>
      <c r="BP191" s="1" t="s">
        <v>5332</v>
      </c>
      <c r="BQ191" s="1" t="s">
        <v>741</v>
      </c>
      <c r="BR191" s="1" t="s">
        <v>7271</v>
      </c>
      <c r="BS191" s="1" t="s">
        <v>41</v>
      </c>
      <c r="BT191" s="1" t="s">
        <v>5259</v>
      </c>
    </row>
    <row r="192" spans="1:72" ht="13.5" customHeight="1">
      <c r="A192" s="5" t="str">
        <f t="shared" si="9"/>
        <v>1861_화현내_0138</v>
      </c>
      <c r="B192" s="1">
        <v>1861</v>
      </c>
      <c r="C192" s="1" t="s">
        <v>9339</v>
      </c>
      <c r="D192" s="1" t="s">
        <v>9340</v>
      </c>
      <c r="E192" s="1">
        <v>191</v>
      </c>
      <c r="F192" s="1">
        <v>2</v>
      </c>
      <c r="G192" s="1" t="s">
        <v>734</v>
      </c>
      <c r="H192" s="1" t="s">
        <v>4201</v>
      </c>
      <c r="I192" s="1">
        <v>1</v>
      </c>
      <c r="L192" s="1">
        <v>3</v>
      </c>
      <c r="M192" s="1" t="s">
        <v>8854</v>
      </c>
      <c r="N192" s="1" t="s">
        <v>7980</v>
      </c>
      <c r="S192" s="1" t="s">
        <v>49</v>
      </c>
      <c r="T192" s="1" t="s">
        <v>967</v>
      </c>
      <c r="W192" s="1" t="s">
        <v>758</v>
      </c>
      <c r="X192" s="1" t="s">
        <v>4374</v>
      </c>
      <c r="Y192" s="1" t="s">
        <v>51</v>
      </c>
      <c r="Z192" s="1" t="s">
        <v>4387</v>
      </c>
      <c r="AC192" s="1">
        <v>62</v>
      </c>
      <c r="AD192" s="1" t="s">
        <v>556</v>
      </c>
      <c r="AE192" s="1" t="s">
        <v>5204</v>
      </c>
      <c r="AJ192" s="1" t="s">
        <v>17</v>
      </c>
      <c r="AK192" s="1" t="s">
        <v>5254</v>
      </c>
      <c r="AL192" s="1" t="s">
        <v>58</v>
      </c>
      <c r="AM192" s="1" t="s">
        <v>5258</v>
      </c>
      <c r="AT192" s="1" t="s">
        <v>42</v>
      </c>
      <c r="AU192" s="1" t="s">
        <v>5332</v>
      </c>
      <c r="AV192" s="1" t="s">
        <v>759</v>
      </c>
      <c r="AW192" s="1" t="s">
        <v>5721</v>
      </c>
      <c r="BG192" s="1" t="s">
        <v>42</v>
      </c>
      <c r="BH192" s="1" t="s">
        <v>5332</v>
      </c>
      <c r="BM192" s="1" t="s">
        <v>760</v>
      </c>
      <c r="BN192" s="1" t="s">
        <v>6680</v>
      </c>
      <c r="BO192" s="1" t="s">
        <v>42</v>
      </c>
      <c r="BP192" s="1" t="s">
        <v>5332</v>
      </c>
      <c r="BQ192" s="1" t="s">
        <v>761</v>
      </c>
      <c r="BR192" s="1" t="s">
        <v>7138</v>
      </c>
      <c r="BS192" s="1" t="s">
        <v>248</v>
      </c>
      <c r="BT192" s="1" t="s">
        <v>5263</v>
      </c>
    </row>
    <row r="193" spans="1:31" ht="13.5" customHeight="1">
      <c r="A193" s="5" t="str">
        <f t="shared" si="9"/>
        <v>1861_화현내_0138</v>
      </c>
      <c r="B193" s="1">
        <v>1861</v>
      </c>
      <c r="C193" s="1" t="s">
        <v>9339</v>
      </c>
      <c r="D193" s="1" t="s">
        <v>9340</v>
      </c>
      <c r="E193" s="1">
        <v>192</v>
      </c>
      <c r="F193" s="1">
        <v>2</v>
      </c>
      <c r="G193" s="1" t="s">
        <v>734</v>
      </c>
      <c r="H193" s="1" t="s">
        <v>4201</v>
      </c>
      <c r="I193" s="1">
        <v>1</v>
      </c>
      <c r="L193" s="1">
        <v>3</v>
      </c>
      <c r="M193" s="1" t="s">
        <v>8854</v>
      </c>
      <c r="N193" s="1" t="s">
        <v>7980</v>
      </c>
      <c r="S193" s="1" t="s">
        <v>181</v>
      </c>
      <c r="T193" s="1" t="s">
        <v>4259</v>
      </c>
      <c r="U193" s="1" t="s">
        <v>37</v>
      </c>
      <c r="V193" s="1" t="s">
        <v>4283</v>
      </c>
      <c r="Y193" s="1" t="s">
        <v>762</v>
      </c>
      <c r="Z193" s="1" t="s">
        <v>4896</v>
      </c>
      <c r="AC193" s="1">
        <v>35</v>
      </c>
      <c r="AD193" s="1" t="s">
        <v>205</v>
      </c>
      <c r="AE193" s="1" t="s">
        <v>5214</v>
      </c>
    </row>
    <row r="194" spans="1:72" ht="13.5" customHeight="1">
      <c r="A194" s="5" t="str">
        <f t="shared" si="9"/>
        <v>1861_화현내_0138</v>
      </c>
      <c r="B194" s="1">
        <v>1861</v>
      </c>
      <c r="C194" s="1" t="s">
        <v>9339</v>
      </c>
      <c r="D194" s="1" t="s">
        <v>9340</v>
      </c>
      <c r="E194" s="1">
        <v>193</v>
      </c>
      <c r="F194" s="1">
        <v>2</v>
      </c>
      <c r="G194" s="1" t="s">
        <v>734</v>
      </c>
      <c r="H194" s="1" t="s">
        <v>4201</v>
      </c>
      <c r="I194" s="1">
        <v>1</v>
      </c>
      <c r="L194" s="1">
        <v>4</v>
      </c>
      <c r="M194" s="1" t="s">
        <v>735</v>
      </c>
      <c r="N194" s="1" t="s">
        <v>4247</v>
      </c>
      <c r="T194" s="1" t="s">
        <v>8819</v>
      </c>
      <c r="U194" s="1" t="s">
        <v>105</v>
      </c>
      <c r="V194" s="1" t="s">
        <v>4280</v>
      </c>
      <c r="W194" s="1" t="s">
        <v>763</v>
      </c>
      <c r="X194" s="1" t="s">
        <v>4367</v>
      </c>
      <c r="Y194" s="1" t="s">
        <v>764</v>
      </c>
      <c r="Z194" s="1" t="s">
        <v>5117</v>
      </c>
      <c r="AC194" s="1">
        <v>53</v>
      </c>
      <c r="AD194" s="1" t="s">
        <v>103</v>
      </c>
      <c r="AE194" s="1" t="s">
        <v>5215</v>
      </c>
      <c r="AJ194" s="1" t="s">
        <v>17</v>
      </c>
      <c r="AK194" s="1" t="s">
        <v>5254</v>
      </c>
      <c r="AL194" s="1" t="s">
        <v>765</v>
      </c>
      <c r="AM194" s="1" t="s">
        <v>5322</v>
      </c>
      <c r="AT194" s="1" t="s">
        <v>105</v>
      </c>
      <c r="AU194" s="1" t="s">
        <v>4280</v>
      </c>
      <c r="AV194" s="1" t="s">
        <v>766</v>
      </c>
      <c r="AW194" s="1" t="s">
        <v>4516</v>
      </c>
      <c r="BG194" s="1" t="s">
        <v>105</v>
      </c>
      <c r="BH194" s="1" t="s">
        <v>4280</v>
      </c>
      <c r="BI194" s="1" t="s">
        <v>7351</v>
      </c>
      <c r="BJ194" s="1" t="s">
        <v>5076</v>
      </c>
      <c r="BM194" s="1" t="s">
        <v>767</v>
      </c>
      <c r="BN194" s="1" t="s">
        <v>6803</v>
      </c>
      <c r="BQ194" s="1" t="s">
        <v>768</v>
      </c>
      <c r="BR194" s="1" t="s">
        <v>7645</v>
      </c>
      <c r="BS194" s="1" t="s">
        <v>88</v>
      </c>
      <c r="BT194" s="1" t="s">
        <v>7489</v>
      </c>
    </row>
    <row r="195" spans="1:72" ht="13.5" customHeight="1">
      <c r="A195" s="5" t="str">
        <f t="shared" si="9"/>
        <v>1861_화현내_0138</v>
      </c>
      <c r="B195" s="1">
        <v>1861</v>
      </c>
      <c r="C195" s="1" t="s">
        <v>9339</v>
      </c>
      <c r="D195" s="1" t="s">
        <v>9340</v>
      </c>
      <c r="E195" s="1">
        <v>194</v>
      </c>
      <c r="F195" s="1">
        <v>2</v>
      </c>
      <c r="G195" s="1" t="s">
        <v>734</v>
      </c>
      <c r="H195" s="1" t="s">
        <v>4201</v>
      </c>
      <c r="I195" s="1">
        <v>1</v>
      </c>
      <c r="L195" s="1">
        <v>4</v>
      </c>
      <c r="M195" s="1" t="s">
        <v>735</v>
      </c>
      <c r="N195" s="1" t="s">
        <v>4247</v>
      </c>
      <c r="S195" s="1" t="s">
        <v>49</v>
      </c>
      <c r="T195" s="1" t="s">
        <v>967</v>
      </c>
      <c r="W195" s="1" t="s">
        <v>97</v>
      </c>
      <c r="X195" s="1" t="s">
        <v>8857</v>
      </c>
      <c r="Y195" s="1" t="s">
        <v>10</v>
      </c>
      <c r="Z195" s="1" t="s">
        <v>4364</v>
      </c>
      <c r="AC195" s="1">
        <v>47</v>
      </c>
      <c r="AJ195" s="1" t="s">
        <v>17</v>
      </c>
      <c r="AK195" s="1" t="s">
        <v>5254</v>
      </c>
      <c r="AL195" s="1" t="s">
        <v>88</v>
      </c>
      <c r="AM195" s="1" t="s">
        <v>7489</v>
      </c>
      <c r="AT195" s="1" t="s">
        <v>105</v>
      </c>
      <c r="AU195" s="1" t="s">
        <v>4280</v>
      </c>
      <c r="AV195" s="1" t="s">
        <v>7352</v>
      </c>
      <c r="AW195" s="1" t="s">
        <v>5880</v>
      </c>
      <c r="BG195" s="1" t="s">
        <v>105</v>
      </c>
      <c r="BH195" s="1" t="s">
        <v>4280</v>
      </c>
      <c r="BI195" s="1" t="s">
        <v>769</v>
      </c>
      <c r="BJ195" s="1" t="s">
        <v>6391</v>
      </c>
      <c r="BM195" s="1" t="s">
        <v>770</v>
      </c>
      <c r="BN195" s="1" t="s">
        <v>6802</v>
      </c>
      <c r="BQ195" s="1" t="s">
        <v>771</v>
      </c>
      <c r="BR195" s="1" t="s">
        <v>7270</v>
      </c>
      <c r="BS195" s="1" t="s">
        <v>41</v>
      </c>
      <c r="BT195" s="1" t="s">
        <v>5259</v>
      </c>
    </row>
    <row r="196" spans="1:72" ht="13.5" customHeight="1">
      <c r="A196" s="5" t="str">
        <f t="shared" si="9"/>
        <v>1861_화현내_0138</v>
      </c>
      <c r="B196" s="1">
        <v>1861</v>
      </c>
      <c r="C196" s="1" t="s">
        <v>9339</v>
      </c>
      <c r="D196" s="1" t="s">
        <v>9340</v>
      </c>
      <c r="E196" s="1">
        <v>195</v>
      </c>
      <c r="F196" s="1">
        <v>2</v>
      </c>
      <c r="G196" s="1" t="s">
        <v>734</v>
      </c>
      <c r="H196" s="1" t="s">
        <v>4201</v>
      </c>
      <c r="I196" s="1">
        <v>1</v>
      </c>
      <c r="L196" s="1">
        <v>5</v>
      </c>
      <c r="M196" s="1" t="s">
        <v>7956</v>
      </c>
      <c r="N196" s="1" t="s">
        <v>7957</v>
      </c>
      <c r="T196" s="1" t="s">
        <v>8829</v>
      </c>
      <c r="U196" s="1" t="s">
        <v>37</v>
      </c>
      <c r="V196" s="1" t="s">
        <v>4283</v>
      </c>
      <c r="W196" s="1" t="s">
        <v>50</v>
      </c>
      <c r="X196" s="1" t="s">
        <v>4264</v>
      </c>
      <c r="Y196" s="1" t="s">
        <v>638</v>
      </c>
      <c r="Z196" s="1" t="s">
        <v>5116</v>
      </c>
      <c r="AC196" s="1">
        <v>29</v>
      </c>
      <c r="AD196" s="1" t="s">
        <v>185</v>
      </c>
      <c r="AE196" s="1" t="s">
        <v>5248</v>
      </c>
      <c r="AJ196" s="1" t="s">
        <v>17</v>
      </c>
      <c r="AK196" s="1" t="s">
        <v>5254</v>
      </c>
      <c r="AL196" s="1" t="s">
        <v>772</v>
      </c>
      <c r="AM196" s="1" t="s">
        <v>5316</v>
      </c>
      <c r="AT196" s="1" t="s">
        <v>42</v>
      </c>
      <c r="AU196" s="1" t="s">
        <v>5332</v>
      </c>
      <c r="AV196" s="1" t="s">
        <v>773</v>
      </c>
      <c r="AW196" s="1" t="s">
        <v>4793</v>
      </c>
      <c r="BG196" s="1" t="s">
        <v>42</v>
      </c>
      <c r="BH196" s="1" t="s">
        <v>5332</v>
      </c>
      <c r="BI196" s="1" t="s">
        <v>774</v>
      </c>
      <c r="BJ196" s="1" t="s">
        <v>6374</v>
      </c>
      <c r="BK196" s="1" t="s">
        <v>42</v>
      </c>
      <c r="BL196" s="1" t="s">
        <v>5332</v>
      </c>
      <c r="BM196" s="1" t="s">
        <v>775</v>
      </c>
      <c r="BN196" s="1" t="s">
        <v>6787</v>
      </c>
      <c r="BO196" s="1" t="s">
        <v>42</v>
      </c>
      <c r="BP196" s="1" t="s">
        <v>5332</v>
      </c>
      <c r="BQ196" s="1" t="s">
        <v>776</v>
      </c>
      <c r="BR196" s="1" t="s">
        <v>7618</v>
      </c>
      <c r="BS196" s="1" t="s">
        <v>777</v>
      </c>
      <c r="BT196" s="1" t="s">
        <v>5305</v>
      </c>
    </row>
    <row r="197" spans="1:72" ht="13.5" customHeight="1">
      <c r="A197" s="5" t="str">
        <f t="shared" si="9"/>
        <v>1861_화현내_0138</v>
      </c>
      <c r="B197" s="1">
        <v>1861</v>
      </c>
      <c r="C197" s="1" t="s">
        <v>9339</v>
      </c>
      <c r="D197" s="1" t="s">
        <v>9340</v>
      </c>
      <c r="E197" s="1">
        <v>196</v>
      </c>
      <c r="F197" s="1">
        <v>2</v>
      </c>
      <c r="G197" s="1" t="s">
        <v>734</v>
      </c>
      <c r="H197" s="1" t="s">
        <v>4201</v>
      </c>
      <c r="I197" s="1">
        <v>1</v>
      </c>
      <c r="L197" s="1">
        <v>5</v>
      </c>
      <c r="M197" s="1" t="s">
        <v>7956</v>
      </c>
      <c r="N197" s="1" t="s">
        <v>7957</v>
      </c>
      <c r="S197" s="1" t="s">
        <v>49</v>
      </c>
      <c r="T197" s="1" t="s">
        <v>967</v>
      </c>
      <c r="W197" s="1" t="s">
        <v>135</v>
      </c>
      <c r="X197" s="1" t="s">
        <v>8858</v>
      </c>
      <c r="Y197" s="1" t="s">
        <v>51</v>
      </c>
      <c r="Z197" s="1" t="s">
        <v>4387</v>
      </c>
      <c r="AC197" s="1">
        <v>33</v>
      </c>
      <c r="AD197" s="1" t="s">
        <v>778</v>
      </c>
      <c r="AE197" s="1" t="s">
        <v>5236</v>
      </c>
      <c r="AJ197" s="1" t="s">
        <v>17</v>
      </c>
      <c r="AK197" s="1" t="s">
        <v>5254</v>
      </c>
      <c r="AL197" s="1" t="s">
        <v>381</v>
      </c>
      <c r="AM197" s="1" t="s">
        <v>5290</v>
      </c>
      <c r="AT197" s="1" t="s">
        <v>42</v>
      </c>
      <c r="AU197" s="1" t="s">
        <v>5332</v>
      </c>
      <c r="AV197" s="1" t="s">
        <v>779</v>
      </c>
      <c r="AW197" s="1" t="s">
        <v>5204</v>
      </c>
      <c r="BG197" s="1" t="s">
        <v>42</v>
      </c>
      <c r="BH197" s="1" t="s">
        <v>5332</v>
      </c>
      <c r="BI197" s="1" t="s">
        <v>780</v>
      </c>
      <c r="BJ197" s="1" t="s">
        <v>6390</v>
      </c>
      <c r="BK197" s="1" t="s">
        <v>42</v>
      </c>
      <c r="BL197" s="1" t="s">
        <v>5332</v>
      </c>
      <c r="BM197" s="1" t="s">
        <v>781</v>
      </c>
      <c r="BN197" s="1" t="s">
        <v>6801</v>
      </c>
      <c r="BO197" s="1" t="s">
        <v>42</v>
      </c>
      <c r="BP197" s="1" t="s">
        <v>5332</v>
      </c>
      <c r="BQ197" s="1" t="s">
        <v>782</v>
      </c>
      <c r="BR197" s="1" t="s">
        <v>7269</v>
      </c>
      <c r="BS197" s="1" t="s">
        <v>58</v>
      </c>
      <c r="BT197" s="1" t="s">
        <v>5258</v>
      </c>
    </row>
    <row r="198" spans="1:31" ht="13.5" customHeight="1">
      <c r="A198" s="5" t="str">
        <f t="shared" si="9"/>
        <v>1861_화현내_0138</v>
      </c>
      <c r="B198" s="1">
        <v>1861</v>
      </c>
      <c r="C198" s="1" t="s">
        <v>9339</v>
      </c>
      <c r="D198" s="1" t="s">
        <v>9340</v>
      </c>
      <c r="E198" s="1">
        <v>197</v>
      </c>
      <c r="F198" s="1">
        <v>2</v>
      </c>
      <c r="G198" s="1" t="s">
        <v>734</v>
      </c>
      <c r="H198" s="1" t="s">
        <v>4201</v>
      </c>
      <c r="I198" s="1">
        <v>1</v>
      </c>
      <c r="L198" s="1">
        <v>5</v>
      </c>
      <c r="M198" s="1" t="s">
        <v>7956</v>
      </c>
      <c r="N198" s="1" t="s">
        <v>7957</v>
      </c>
      <c r="S198" s="1" t="s">
        <v>96</v>
      </c>
      <c r="T198" s="1" t="s">
        <v>4261</v>
      </c>
      <c r="W198" s="1" t="s">
        <v>97</v>
      </c>
      <c r="X198" s="1" t="s">
        <v>8830</v>
      </c>
      <c r="Y198" s="1" t="s">
        <v>51</v>
      </c>
      <c r="Z198" s="1" t="s">
        <v>4387</v>
      </c>
      <c r="AC198" s="1">
        <v>58</v>
      </c>
      <c r="AD198" s="1" t="s">
        <v>433</v>
      </c>
      <c r="AE198" s="1" t="s">
        <v>5199</v>
      </c>
    </row>
    <row r="199" spans="1:31" ht="13.5" customHeight="1">
      <c r="A199" s="5" t="str">
        <f t="shared" si="9"/>
        <v>1861_화현내_0138</v>
      </c>
      <c r="B199" s="1">
        <v>1861</v>
      </c>
      <c r="C199" s="1" t="s">
        <v>9339</v>
      </c>
      <c r="D199" s="1" t="s">
        <v>9340</v>
      </c>
      <c r="E199" s="1">
        <v>198</v>
      </c>
      <c r="F199" s="1">
        <v>2</v>
      </c>
      <c r="G199" s="1" t="s">
        <v>734</v>
      </c>
      <c r="H199" s="1" t="s">
        <v>4201</v>
      </c>
      <c r="I199" s="1">
        <v>1</v>
      </c>
      <c r="L199" s="1">
        <v>5</v>
      </c>
      <c r="M199" s="1" t="s">
        <v>7956</v>
      </c>
      <c r="N199" s="1" t="s">
        <v>7957</v>
      </c>
      <c r="T199" s="1" t="s">
        <v>8859</v>
      </c>
      <c r="U199" s="1" t="s">
        <v>61</v>
      </c>
      <c r="V199" s="1" t="s">
        <v>4295</v>
      </c>
      <c r="Y199" s="1" t="s">
        <v>783</v>
      </c>
      <c r="Z199" s="1" t="s">
        <v>5115</v>
      </c>
      <c r="AD199" s="1" t="s">
        <v>98</v>
      </c>
      <c r="AE199" s="1" t="s">
        <v>5192</v>
      </c>
    </row>
    <row r="200" spans="1:72" ht="13.5" customHeight="1">
      <c r="A200" s="5" t="str">
        <f aca="true" t="shared" si="10" ref="A200:A220">HYPERLINK("http://kyu.snu.ac.kr/sdhj/index.jsp?type=hj/GK14782_00IH_0001_0139.jpg","1861_화현내_0139")</f>
        <v>1861_화현내_0139</v>
      </c>
      <c r="B200" s="1">
        <v>1861</v>
      </c>
      <c r="C200" s="1" t="s">
        <v>9339</v>
      </c>
      <c r="D200" s="1" t="s">
        <v>9340</v>
      </c>
      <c r="E200" s="1">
        <v>199</v>
      </c>
      <c r="F200" s="1">
        <v>2</v>
      </c>
      <c r="G200" s="1" t="s">
        <v>734</v>
      </c>
      <c r="H200" s="1" t="s">
        <v>4201</v>
      </c>
      <c r="I200" s="1">
        <v>2</v>
      </c>
      <c r="J200" s="1" t="s">
        <v>784</v>
      </c>
      <c r="K200" s="1" t="s">
        <v>4246</v>
      </c>
      <c r="L200" s="1">
        <v>1</v>
      </c>
      <c r="M200" s="1" t="s">
        <v>784</v>
      </c>
      <c r="N200" s="1" t="s">
        <v>4246</v>
      </c>
      <c r="T200" s="1" t="s">
        <v>8860</v>
      </c>
      <c r="U200" s="1" t="s">
        <v>37</v>
      </c>
      <c r="V200" s="1" t="s">
        <v>4283</v>
      </c>
      <c r="W200" s="1" t="s">
        <v>72</v>
      </c>
      <c r="X200" s="1" t="s">
        <v>4341</v>
      </c>
      <c r="Y200" s="1" t="s">
        <v>785</v>
      </c>
      <c r="Z200" s="1" t="s">
        <v>5114</v>
      </c>
      <c r="AC200" s="1">
        <v>43</v>
      </c>
      <c r="AJ200" s="1" t="s">
        <v>17</v>
      </c>
      <c r="AK200" s="1" t="s">
        <v>5254</v>
      </c>
      <c r="AL200" s="1" t="s">
        <v>209</v>
      </c>
      <c r="AM200" s="1" t="s">
        <v>5265</v>
      </c>
      <c r="AT200" s="1" t="s">
        <v>42</v>
      </c>
      <c r="AU200" s="1" t="s">
        <v>5332</v>
      </c>
      <c r="AV200" s="1" t="s">
        <v>786</v>
      </c>
      <c r="AW200" s="1" t="s">
        <v>5853</v>
      </c>
      <c r="BG200" s="1" t="s">
        <v>42</v>
      </c>
      <c r="BH200" s="1" t="s">
        <v>5332</v>
      </c>
      <c r="BI200" s="1" t="s">
        <v>787</v>
      </c>
      <c r="BJ200" s="1" t="s">
        <v>6368</v>
      </c>
      <c r="BM200" s="1" t="s">
        <v>508</v>
      </c>
      <c r="BN200" s="1" t="s">
        <v>6782</v>
      </c>
      <c r="BQ200" s="1" t="s">
        <v>788</v>
      </c>
      <c r="BR200" s="1" t="s">
        <v>7734</v>
      </c>
      <c r="BS200" s="1" t="s">
        <v>165</v>
      </c>
      <c r="BT200" s="1" t="s">
        <v>5302</v>
      </c>
    </row>
    <row r="201" spans="1:72" ht="13.5" customHeight="1">
      <c r="A201" s="5" t="str">
        <f t="shared" si="10"/>
        <v>1861_화현내_0139</v>
      </c>
      <c r="B201" s="1">
        <v>1861</v>
      </c>
      <c r="C201" s="1" t="s">
        <v>9339</v>
      </c>
      <c r="D201" s="1" t="s">
        <v>9340</v>
      </c>
      <c r="E201" s="1">
        <v>200</v>
      </c>
      <c r="F201" s="1">
        <v>2</v>
      </c>
      <c r="G201" s="1" t="s">
        <v>734</v>
      </c>
      <c r="H201" s="1" t="s">
        <v>4201</v>
      </c>
      <c r="I201" s="1">
        <v>2</v>
      </c>
      <c r="L201" s="1">
        <v>1</v>
      </c>
      <c r="M201" s="1" t="s">
        <v>784</v>
      </c>
      <c r="N201" s="1" t="s">
        <v>4246</v>
      </c>
      <c r="S201" s="1" t="s">
        <v>49</v>
      </c>
      <c r="T201" s="1" t="s">
        <v>967</v>
      </c>
      <c r="W201" s="1" t="s">
        <v>135</v>
      </c>
      <c r="X201" s="1" t="s">
        <v>8861</v>
      </c>
      <c r="Y201" s="1" t="s">
        <v>51</v>
      </c>
      <c r="Z201" s="1" t="s">
        <v>4387</v>
      </c>
      <c r="AC201" s="1">
        <v>40</v>
      </c>
      <c r="AJ201" s="1" t="s">
        <v>17</v>
      </c>
      <c r="AK201" s="1" t="s">
        <v>5254</v>
      </c>
      <c r="AL201" s="1" t="s">
        <v>95</v>
      </c>
      <c r="AM201" s="1" t="s">
        <v>5256</v>
      </c>
      <c r="AT201" s="1" t="s">
        <v>42</v>
      </c>
      <c r="AU201" s="1" t="s">
        <v>5332</v>
      </c>
      <c r="AV201" s="1" t="s">
        <v>789</v>
      </c>
      <c r="AW201" s="1" t="s">
        <v>5879</v>
      </c>
      <c r="BG201" s="1" t="s">
        <v>42</v>
      </c>
      <c r="BH201" s="1" t="s">
        <v>5332</v>
      </c>
      <c r="BI201" s="1" t="s">
        <v>790</v>
      </c>
      <c r="BJ201" s="1" t="s">
        <v>5450</v>
      </c>
      <c r="BM201" s="1" t="s">
        <v>791</v>
      </c>
      <c r="BN201" s="1" t="s">
        <v>6800</v>
      </c>
      <c r="BQ201" s="1" t="s">
        <v>7353</v>
      </c>
      <c r="BR201" s="1" t="s">
        <v>8862</v>
      </c>
      <c r="BS201" s="1" t="s">
        <v>88</v>
      </c>
      <c r="BT201" s="1" t="s">
        <v>7489</v>
      </c>
    </row>
    <row r="202" spans="1:72" ht="13.5" customHeight="1">
      <c r="A202" s="5" t="str">
        <f t="shared" si="10"/>
        <v>1861_화현내_0139</v>
      </c>
      <c r="B202" s="1">
        <v>1861</v>
      </c>
      <c r="C202" s="1" t="s">
        <v>9339</v>
      </c>
      <c r="D202" s="1" t="s">
        <v>9340</v>
      </c>
      <c r="E202" s="1">
        <v>201</v>
      </c>
      <c r="F202" s="1">
        <v>2</v>
      </c>
      <c r="G202" s="1" t="s">
        <v>734</v>
      </c>
      <c r="H202" s="1" t="s">
        <v>4201</v>
      </c>
      <c r="I202" s="1">
        <v>2</v>
      </c>
      <c r="L202" s="1">
        <v>2</v>
      </c>
      <c r="M202" s="1" t="s">
        <v>7981</v>
      </c>
      <c r="N202" s="1" t="s">
        <v>7982</v>
      </c>
      <c r="T202" s="1" t="s">
        <v>8783</v>
      </c>
      <c r="U202" s="1" t="s">
        <v>37</v>
      </c>
      <c r="V202" s="1" t="s">
        <v>4283</v>
      </c>
      <c r="W202" s="1" t="s">
        <v>38</v>
      </c>
      <c r="X202" s="1" t="s">
        <v>4338</v>
      </c>
      <c r="Y202" s="1" t="s">
        <v>766</v>
      </c>
      <c r="Z202" s="1" t="s">
        <v>4516</v>
      </c>
      <c r="AC202" s="1">
        <v>58</v>
      </c>
      <c r="AD202" s="1" t="s">
        <v>433</v>
      </c>
      <c r="AE202" s="1" t="s">
        <v>5199</v>
      </c>
      <c r="AJ202" s="1" t="s">
        <v>17</v>
      </c>
      <c r="AK202" s="1" t="s">
        <v>5254</v>
      </c>
      <c r="AL202" s="1" t="s">
        <v>41</v>
      </c>
      <c r="AM202" s="1" t="s">
        <v>5259</v>
      </c>
      <c r="AT202" s="1" t="s">
        <v>42</v>
      </c>
      <c r="AU202" s="1" t="s">
        <v>5332</v>
      </c>
      <c r="AV202" s="1" t="s">
        <v>792</v>
      </c>
      <c r="AW202" s="1" t="s">
        <v>5838</v>
      </c>
      <c r="BG202" s="1" t="s">
        <v>42</v>
      </c>
      <c r="BH202" s="1" t="s">
        <v>5332</v>
      </c>
      <c r="BI202" s="1" t="s">
        <v>793</v>
      </c>
      <c r="BJ202" s="1" t="s">
        <v>6351</v>
      </c>
      <c r="BK202" s="1" t="s">
        <v>42</v>
      </c>
      <c r="BL202" s="1" t="s">
        <v>5332</v>
      </c>
      <c r="BM202" s="1" t="s">
        <v>794</v>
      </c>
      <c r="BN202" s="1" t="s">
        <v>6769</v>
      </c>
      <c r="BO202" s="1" t="s">
        <v>42</v>
      </c>
      <c r="BP202" s="1" t="s">
        <v>5332</v>
      </c>
      <c r="BQ202" s="1" t="s">
        <v>795</v>
      </c>
      <c r="BR202" s="1" t="s">
        <v>7628</v>
      </c>
      <c r="BS202" s="1" t="s">
        <v>88</v>
      </c>
      <c r="BT202" s="1" t="s">
        <v>7489</v>
      </c>
    </row>
    <row r="203" spans="1:72" ht="13.5" customHeight="1">
      <c r="A203" s="5" t="str">
        <f t="shared" si="10"/>
        <v>1861_화현내_0139</v>
      </c>
      <c r="B203" s="1">
        <v>1861</v>
      </c>
      <c r="C203" s="1" t="s">
        <v>9339</v>
      </c>
      <c r="D203" s="1" t="s">
        <v>9340</v>
      </c>
      <c r="E203" s="1">
        <v>202</v>
      </c>
      <c r="F203" s="1">
        <v>2</v>
      </c>
      <c r="G203" s="1" t="s">
        <v>734</v>
      </c>
      <c r="H203" s="1" t="s">
        <v>4201</v>
      </c>
      <c r="I203" s="1">
        <v>2</v>
      </c>
      <c r="L203" s="1">
        <v>2</v>
      </c>
      <c r="M203" s="1" t="s">
        <v>7981</v>
      </c>
      <c r="N203" s="1" t="s">
        <v>7982</v>
      </c>
      <c r="S203" s="1" t="s">
        <v>49</v>
      </c>
      <c r="T203" s="1" t="s">
        <v>967</v>
      </c>
      <c r="W203" s="1" t="s">
        <v>267</v>
      </c>
      <c r="X203" s="1" t="s">
        <v>4342</v>
      </c>
      <c r="Y203" s="1" t="s">
        <v>51</v>
      </c>
      <c r="Z203" s="1" t="s">
        <v>4387</v>
      </c>
      <c r="AC203" s="1">
        <v>59</v>
      </c>
      <c r="AD203" s="1" t="s">
        <v>292</v>
      </c>
      <c r="AE203" s="1" t="s">
        <v>5241</v>
      </c>
      <c r="AJ203" s="1" t="s">
        <v>17</v>
      </c>
      <c r="AK203" s="1" t="s">
        <v>5254</v>
      </c>
      <c r="AL203" s="1" t="s">
        <v>796</v>
      </c>
      <c r="AM203" s="1" t="s">
        <v>7499</v>
      </c>
      <c r="AT203" s="1" t="s">
        <v>42</v>
      </c>
      <c r="AU203" s="1" t="s">
        <v>5332</v>
      </c>
      <c r="AV203" s="1" t="s">
        <v>797</v>
      </c>
      <c r="AW203" s="1" t="s">
        <v>5878</v>
      </c>
      <c r="BG203" s="1" t="s">
        <v>42</v>
      </c>
      <c r="BH203" s="1" t="s">
        <v>5332</v>
      </c>
      <c r="BI203" s="1" t="s">
        <v>463</v>
      </c>
      <c r="BJ203" s="1" t="s">
        <v>6389</v>
      </c>
      <c r="BK203" s="1" t="s">
        <v>42</v>
      </c>
      <c r="BL203" s="1" t="s">
        <v>5332</v>
      </c>
      <c r="BM203" s="1" t="s">
        <v>798</v>
      </c>
      <c r="BN203" s="1" t="s">
        <v>6799</v>
      </c>
      <c r="BO203" s="1" t="s">
        <v>42</v>
      </c>
      <c r="BP203" s="1" t="s">
        <v>5332</v>
      </c>
      <c r="BQ203" s="1" t="s">
        <v>799</v>
      </c>
      <c r="BR203" s="1" t="s">
        <v>7757</v>
      </c>
      <c r="BS203" s="1" t="s">
        <v>414</v>
      </c>
      <c r="BT203" s="1" t="s">
        <v>5295</v>
      </c>
    </row>
    <row r="204" spans="1:29" ht="13.5" customHeight="1">
      <c r="A204" s="5" t="str">
        <f t="shared" si="10"/>
        <v>1861_화현내_0139</v>
      </c>
      <c r="B204" s="1">
        <v>1861</v>
      </c>
      <c r="C204" s="1" t="s">
        <v>9339</v>
      </c>
      <c r="D204" s="1" t="s">
        <v>9340</v>
      </c>
      <c r="E204" s="1">
        <v>203</v>
      </c>
      <c r="F204" s="1">
        <v>2</v>
      </c>
      <c r="G204" s="1" t="s">
        <v>734</v>
      </c>
      <c r="H204" s="1" t="s">
        <v>4201</v>
      </c>
      <c r="I204" s="1">
        <v>2</v>
      </c>
      <c r="L204" s="1">
        <v>2</v>
      </c>
      <c r="M204" s="1" t="s">
        <v>7981</v>
      </c>
      <c r="N204" s="1" t="s">
        <v>7982</v>
      </c>
      <c r="S204" s="1" t="s">
        <v>181</v>
      </c>
      <c r="T204" s="1" t="s">
        <v>4259</v>
      </c>
      <c r="Y204" s="1" t="s">
        <v>800</v>
      </c>
      <c r="Z204" s="1" t="s">
        <v>5113</v>
      </c>
      <c r="AC204" s="1">
        <v>40</v>
      </c>
    </row>
    <row r="205" spans="1:72" ht="13.5" customHeight="1">
      <c r="A205" s="5" t="str">
        <f t="shared" si="10"/>
        <v>1861_화현내_0139</v>
      </c>
      <c r="B205" s="1">
        <v>1861</v>
      </c>
      <c r="C205" s="1" t="s">
        <v>9339</v>
      </c>
      <c r="D205" s="1" t="s">
        <v>9340</v>
      </c>
      <c r="E205" s="1">
        <v>204</v>
      </c>
      <c r="F205" s="1">
        <v>2</v>
      </c>
      <c r="G205" s="1" t="s">
        <v>734</v>
      </c>
      <c r="H205" s="1" t="s">
        <v>4201</v>
      </c>
      <c r="I205" s="1">
        <v>2</v>
      </c>
      <c r="L205" s="1">
        <v>3</v>
      </c>
      <c r="M205" s="1" t="s">
        <v>7983</v>
      </c>
      <c r="N205" s="1" t="s">
        <v>7984</v>
      </c>
      <c r="T205" s="1" t="s">
        <v>8863</v>
      </c>
      <c r="U205" s="1" t="s">
        <v>37</v>
      </c>
      <c r="V205" s="1" t="s">
        <v>4283</v>
      </c>
      <c r="W205" s="1" t="s">
        <v>97</v>
      </c>
      <c r="X205" s="1" t="s">
        <v>8864</v>
      </c>
      <c r="Y205" s="1" t="s">
        <v>801</v>
      </c>
      <c r="Z205" s="1" t="s">
        <v>7439</v>
      </c>
      <c r="AC205" s="1">
        <v>86</v>
      </c>
      <c r="AD205" s="1" t="s">
        <v>428</v>
      </c>
      <c r="AE205" s="1" t="s">
        <v>5208</v>
      </c>
      <c r="AJ205" s="1" t="s">
        <v>17</v>
      </c>
      <c r="AK205" s="1" t="s">
        <v>5254</v>
      </c>
      <c r="AL205" s="1" t="s">
        <v>802</v>
      </c>
      <c r="AM205" s="1" t="s">
        <v>5321</v>
      </c>
      <c r="AT205" s="1" t="s">
        <v>42</v>
      </c>
      <c r="AU205" s="1" t="s">
        <v>5332</v>
      </c>
      <c r="AV205" s="1" t="s">
        <v>803</v>
      </c>
      <c r="AW205" s="1" t="s">
        <v>5877</v>
      </c>
      <c r="BG205" s="1" t="s">
        <v>42</v>
      </c>
      <c r="BH205" s="1" t="s">
        <v>5332</v>
      </c>
      <c r="BI205" s="1" t="s">
        <v>804</v>
      </c>
      <c r="BJ205" s="1" t="s">
        <v>6388</v>
      </c>
      <c r="BK205" s="1" t="s">
        <v>42</v>
      </c>
      <c r="BL205" s="1" t="s">
        <v>5332</v>
      </c>
      <c r="BM205" s="1" t="s">
        <v>805</v>
      </c>
      <c r="BN205" s="1" t="s">
        <v>4399</v>
      </c>
      <c r="BO205" s="1" t="s">
        <v>42</v>
      </c>
      <c r="BP205" s="1" t="s">
        <v>5332</v>
      </c>
      <c r="BQ205" s="1" t="s">
        <v>806</v>
      </c>
      <c r="BR205" s="1" t="s">
        <v>7268</v>
      </c>
      <c r="BS205" s="1" t="s">
        <v>796</v>
      </c>
      <c r="BT205" s="1" t="s">
        <v>7499</v>
      </c>
    </row>
    <row r="206" spans="1:72" ht="13.5" customHeight="1">
      <c r="A206" s="5" t="str">
        <f t="shared" si="10"/>
        <v>1861_화현내_0139</v>
      </c>
      <c r="B206" s="1">
        <v>1861</v>
      </c>
      <c r="C206" s="1" t="s">
        <v>9339</v>
      </c>
      <c r="D206" s="1" t="s">
        <v>9340</v>
      </c>
      <c r="E206" s="1">
        <v>205</v>
      </c>
      <c r="F206" s="1">
        <v>2</v>
      </c>
      <c r="G206" s="1" t="s">
        <v>734</v>
      </c>
      <c r="H206" s="1" t="s">
        <v>4201</v>
      </c>
      <c r="I206" s="1">
        <v>2</v>
      </c>
      <c r="L206" s="1">
        <v>3</v>
      </c>
      <c r="M206" s="1" t="s">
        <v>7983</v>
      </c>
      <c r="N206" s="1" t="s">
        <v>7984</v>
      </c>
      <c r="S206" s="1" t="s">
        <v>49</v>
      </c>
      <c r="T206" s="1" t="s">
        <v>967</v>
      </c>
      <c r="W206" s="1" t="s">
        <v>72</v>
      </c>
      <c r="X206" s="1" t="s">
        <v>4341</v>
      </c>
      <c r="Y206" s="1" t="s">
        <v>51</v>
      </c>
      <c r="Z206" s="1" t="s">
        <v>4387</v>
      </c>
      <c r="AC206" s="1">
        <v>84</v>
      </c>
      <c r="AD206" s="1" t="s">
        <v>807</v>
      </c>
      <c r="AE206" s="1" t="s">
        <v>5243</v>
      </c>
      <c r="AJ206" s="1" t="s">
        <v>17</v>
      </c>
      <c r="AK206" s="1" t="s">
        <v>5254</v>
      </c>
      <c r="AL206" s="1" t="s">
        <v>58</v>
      </c>
      <c r="AM206" s="1" t="s">
        <v>5258</v>
      </c>
      <c r="AT206" s="1" t="s">
        <v>42</v>
      </c>
      <c r="AU206" s="1" t="s">
        <v>5332</v>
      </c>
      <c r="AV206" s="1" t="s">
        <v>808</v>
      </c>
      <c r="AW206" s="1" t="s">
        <v>5876</v>
      </c>
      <c r="BG206" s="1" t="s">
        <v>42</v>
      </c>
      <c r="BH206" s="1" t="s">
        <v>5332</v>
      </c>
      <c r="BI206" s="1" t="s">
        <v>809</v>
      </c>
      <c r="BJ206" s="1" t="s">
        <v>6387</v>
      </c>
      <c r="BK206" s="1" t="s">
        <v>42</v>
      </c>
      <c r="BL206" s="1" t="s">
        <v>5332</v>
      </c>
      <c r="BM206" s="1" t="s">
        <v>810</v>
      </c>
      <c r="BN206" s="1" t="s">
        <v>6311</v>
      </c>
      <c r="BO206" s="1" t="s">
        <v>42</v>
      </c>
      <c r="BP206" s="1" t="s">
        <v>5332</v>
      </c>
      <c r="BQ206" s="1" t="s">
        <v>811</v>
      </c>
      <c r="BR206" s="1" t="s">
        <v>7651</v>
      </c>
      <c r="BS206" s="1" t="s">
        <v>88</v>
      </c>
      <c r="BT206" s="1" t="s">
        <v>7489</v>
      </c>
    </row>
    <row r="207" spans="1:31" ht="13.5" customHeight="1">
      <c r="A207" s="5" t="str">
        <f t="shared" si="10"/>
        <v>1861_화현내_0139</v>
      </c>
      <c r="B207" s="1">
        <v>1861</v>
      </c>
      <c r="C207" s="1" t="s">
        <v>9339</v>
      </c>
      <c r="D207" s="1" t="s">
        <v>9340</v>
      </c>
      <c r="E207" s="1">
        <v>206</v>
      </c>
      <c r="F207" s="1">
        <v>2</v>
      </c>
      <c r="G207" s="1" t="s">
        <v>734</v>
      </c>
      <c r="H207" s="1" t="s">
        <v>4201</v>
      </c>
      <c r="I207" s="1">
        <v>2</v>
      </c>
      <c r="L207" s="1">
        <v>3</v>
      </c>
      <c r="M207" s="1" t="s">
        <v>7983</v>
      </c>
      <c r="N207" s="1" t="s">
        <v>7984</v>
      </c>
      <c r="S207" s="1" t="s">
        <v>181</v>
      </c>
      <c r="T207" s="1" t="s">
        <v>4259</v>
      </c>
      <c r="Y207" s="1" t="s">
        <v>812</v>
      </c>
      <c r="Z207" s="1" t="s">
        <v>5112</v>
      </c>
      <c r="AC207" s="1">
        <v>57</v>
      </c>
      <c r="AD207" s="1" t="s">
        <v>623</v>
      </c>
      <c r="AE207" s="1" t="s">
        <v>5222</v>
      </c>
    </row>
    <row r="208" spans="1:31" ht="13.5" customHeight="1">
      <c r="A208" s="5" t="str">
        <f t="shared" si="10"/>
        <v>1861_화현내_0139</v>
      </c>
      <c r="B208" s="1">
        <v>1861</v>
      </c>
      <c r="C208" s="1" t="s">
        <v>9339</v>
      </c>
      <c r="D208" s="1" t="s">
        <v>9340</v>
      </c>
      <c r="E208" s="1">
        <v>207</v>
      </c>
      <c r="F208" s="1">
        <v>2</v>
      </c>
      <c r="G208" s="1" t="s">
        <v>734</v>
      </c>
      <c r="H208" s="1" t="s">
        <v>4201</v>
      </c>
      <c r="I208" s="1">
        <v>2</v>
      </c>
      <c r="L208" s="1">
        <v>3</v>
      </c>
      <c r="M208" s="1" t="s">
        <v>7983</v>
      </c>
      <c r="N208" s="1" t="s">
        <v>7984</v>
      </c>
      <c r="S208" s="1" t="s">
        <v>184</v>
      </c>
      <c r="T208" s="1" t="s">
        <v>4260</v>
      </c>
      <c r="W208" s="1" t="s">
        <v>38</v>
      </c>
      <c r="X208" s="1" t="s">
        <v>4338</v>
      </c>
      <c r="Y208" s="1" t="s">
        <v>51</v>
      </c>
      <c r="Z208" s="1" t="s">
        <v>4387</v>
      </c>
      <c r="AC208" s="1">
        <v>48</v>
      </c>
      <c r="AD208" s="1" t="s">
        <v>83</v>
      </c>
      <c r="AE208" s="1" t="s">
        <v>5209</v>
      </c>
    </row>
    <row r="209" spans="1:29" ht="13.5" customHeight="1">
      <c r="A209" s="5" t="str">
        <f t="shared" si="10"/>
        <v>1861_화현내_0139</v>
      </c>
      <c r="B209" s="1">
        <v>1861</v>
      </c>
      <c r="C209" s="1" t="s">
        <v>9339</v>
      </c>
      <c r="D209" s="1" t="s">
        <v>9340</v>
      </c>
      <c r="E209" s="1">
        <v>208</v>
      </c>
      <c r="F209" s="1">
        <v>2</v>
      </c>
      <c r="G209" s="1" t="s">
        <v>734</v>
      </c>
      <c r="H209" s="1" t="s">
        <v>4201</v>
      </c>
      <c r="I209" s="1">
        <v>2</v>
      </c>
      <c r="L209" s="1">
        <v>3</v>
      </c>
      <c r="M209" s="1" t="s">
        <v>7983</v>
      </c>
      <c r="N209" s="1" t="s">
        <v>7984</v>
      </c>
      <c r="S209" s="1" t="s">
        <v>259</v>
      </c>
      <c r="T209" s="1" t="s">
        <v>4268</v>
      </c>
      <c r="Y209" s="1" t="s">
        <v>813</v>
      </c>
      <c r="Z209" s="1" t="s">
        <v>5111</v>
      </c>
      <c r="AC209" s="1">
        <v>35</v>
      </c>
    </row>
    <row r="210" spans="1:72" ht="13.5" customHeight="1">
      <c r="A210" s="5" t="str">
        <f t="shared" si="10"/>
        <v>1861_화현내_0139</v>
      </c>
      <c r="B210" s="1">
        <v>1861</v>
      </c>
      <c r="C210" s="1" t="s">
        <v>9339</v>
      </c>
      <c r="D210" s="1" t="s">
        <v>9340</v>
      </c>
      <c r="E210" s="1">
        <v>209</v>
      </c>
      <c r="F210" s="1">
        <v>2</v>
      </c>
      <c r="G210" s="1" t="s">
        <v>734</v>
      </c>
      <c r="H210" s="1" t="s">
        <v>4201</v>
      </c>
      <c r="I210" s="1">
        <v>2</v>
      </c>
      <c r="L210" s="1">
        <v>4</v>
      </c>
      <c r="M210" s="1" t="s">
        <v>7985</v>
      </c>
      <c r="N210" s="1" t="s">
        <v>7986</v>
      </c>
      <c r="T210" s="1" t="s">
        <v>8817</v>
      </c>
      <c r="U210" s="1" t="s">
        <v>37</v>
      </c>
      <c r="V210" s="1" t="s">
        <v>4283</v>
      </c>
      <c r="W210" s="1" t="s">
        <v>72</v>
      </c>
      <c r="X210" s="1" t="s">
        <v>4341</v>
      </c>
      <c r="Y210" s="1" t="s">
        <v>814</v>
      </c>
      <c r="Z210" s="1" t="s">
        <v>4781</v>
      </c>
      <c r="AC210" s="1">
        <v>66</v>
      </c>
      <c r="AD210" s="1" t="s">
        <v>737</v>
      </c>
      <c r="AE210" s="1" t="s">
        <v>5239</v>
      </c>
      <c r="AJ210" s="1" t="s">
        <v>17</v>
      </c>
      <c r="AK210" s="1" t="s">
        <v>5254</v>
      </c>
      <c r="AL210" s="1" t="s">
        <v>58</v>
      </c>
      <c r="AM210" s="1" t="s">
        <v>5258</v>
      </c>
      <c r="AT210" s="1" t="s">
        <v>42</v>
      </c>
      <c r="AU210" s="1" t="s">
        <v>5332</v>
      </c>
      <c r="AV210" s="1" t="s">
        <v>808</v>
      </c>
      <c r="AW210" s="1" t="s">
        <v>5876</v>
      </c>
      <c r="BG210" s="1" t="s">
        <v>42</v>
      </c>
      <c r="BH210" s="1" t="s">
        <v>5332</v>
      </c>
      <c r="BI210" s="1" t="s">
        <v>815</v>
      </c>
      <c r="BJ210" s="1" t="s">
        <v>6387</v>
      </c>
      <c r="BK210" s="1" t="s">
        <v>42</v>
      </c>
      <c r="BL210" s="1" t="s">
        <v>5332</v>
      </c>
      <c r="BM210" s="1" t="s">
        <v>810</v>
      </c>
      <c r="BN210" s="1" t="s">
        <v>6311</v>
      </c>
      <c r="BO210" s="1" t="s">
        <v>42</v>
      </c>
      <c r="BP210" s="1" t="s">
        <v>5332</v>
      </c>
      <c r="BQ210" s="1" t="s">
        <v>816</v>
      </c>
      <c r="BR210" s="1" t="s">
        <v>7651</v>
      </c>
      <c r="BS210" s="1" t="s">
        <v>88</v>
      </c>
      <c r="BT210" s="1" t="s">
        <v>7489</v>
      </c>
    </row>
    <row r="211" spans="1:72" ht="13.5" customHeight="1">
      <c r="A211" s="5" t="str">
        <f t="shared" si="10"/>
        <v>1861_화현내_0139</v>
      </c>
      <c r="B211" s="1">
        <v>1861</v>
      </c>
      <c r="C211" s="1" t="s">
        <v>9339</v>
      </c>
      <c r="D211" s="1" t="s">
        <v>9340</v>
      </c>
      <c r="E211" s="1">
        <v>210</v>
      </c>
      <c r="F211" s="1">
        <v>2</v>
      </c>
      <c r="G211" s="1" t="s">
        <v>734</v>
      </c>
      <c r="H211" s="1" t="s">
        <v>4201</v>
      </c>
      <c r="I211" s="1">
        <v>2</v>
      </c>
      <c r="L211" s="1">
        <v>4</v>
      </c>
      <c r="M211" s="1" t="s">
        <v>7985</v>
      </c>
      <c r="N211" s="1" t="s">
        <v>7986</v>
      </c>
      <c r="S211" s="1" t="s">
        <v>49</v>
      </c>
      <c r="T211" s="1" t="s">
        <v>967</v>
      </c>
      <c r="W211" s="1" t="s">
        <v>267</v>
      </c>
      <c r="X211" s="1" t="s">
        <v>4342</v>
      </c>
      <c r="Y211" s="1" t="s">
        <v>51</v>
      </c>
      <c r="Z211" s="1" t="s">
        <v>4387</v>
      </c>
      <c r="AC211" s="1">
        <v>66</v>
      </c>
      <c r="AD211" s="1" t="s">
        <v>737</v>
      </c>
      <c r="AE211" s="1" t="s">
        <v>5239</v>
      </c>
      <c r="AJ211" s="1" t="s">
        <v>17</v>
      </c>
      <c r="AK211" s="1" t="s">
        <v>5254</v>
      </c>
      <c r="AL211" s="1" t="s">
        <v>796</v>
      </c>
      <c r="AM211" s="1" t="s">
        <v>7499</v>
      </c>
      <c r="AT211" s="1" t="s">
        <v>37</v>
      </c>
      <c r="AU211" s="1" t="s">
        <v>4283</v>
      </c>
      <c r="AV211" s="1" t="s">
        <v>817</v>
      </c>
      <c r="AW211" s="1" t="s">
        <v>5875</v>
      </c>
      <c r="BG211" s="1" t="s">
        <v>42</v>
      </c>
      <c r="BH211" s="1" t="s">
        <v>5332</v>
      </c>
      <c r="BI211" s="1" t="s">
        <v>818</v>
      </c>
      <c r="BJ211" s="1" t="s">
        <v>6386</v>
      </c>
      <c r="BK211" s="1" t="s">
        <v>42</v>
      </c>
      <c r="BL211" s="1" t="s">
        <v>5332</v>
      </c>
      <c r="BM211" s="1" t="s">
        <v>819</v>
      </c>
      <c r="BN211" s="1" t="s">
        <v>6798</v>
      </c>
      <c r="BO211" s="1" t="s">
        <v>42</v>
      </c>
      <c r="BP211" s="1" t="s">
        <v>5332</v>
      </c>
      <c r="BQ211" s="1" t="s">
        <v>820</v>
      </c>
      <c r="BR211" s="1" t="s">
        <v>7642</v>
      </c>
      <c r="BS211" s="1" t="s">
        <v>88</v>
      </c>
      <c r="BT211" s="1" t="s">
        <v>7489</v>
      </c>
    </row>
    <row r="212" spans="1:29" ht="13.5" customHeight="1">
      <c r="A212" s="5" t="str">
        <f t="shared" si="10"/>
        <v>1861_화현내_0139</v>
      </c>
      <c r="B212" s="1">
        <v>1861</v>
      </c>
      <c r="C212" s="1" t="s">
        <v>9339</v>
      </c>
      <c r="D212" s="1" t="s">
        <v>9340</v>
      </c>
      <c r="E212" s="1">
        <v>211</v>
      </c>
      <c r="F212" s="1">
        <v>2</v>
      </c>
      <c r="G212" s="1" t="s">
        <v>734</v>
      </c>
      <c r="H212" s="1" t="s">
        <v>4201</v>
      </c>
      <c r="I212" s="1">
        <v>2</v>
      </c>
      <c r="L212" s="1">
        <v>4</v>
      </c>
      <c r="M212" s="1" t="s">
        <v>7985</v>
      </c>
      <c r="N212" s="1" t="s">
        <v>7986</v>
      </c>
      <c r="T212" s="1" t="s">
        <v>8865</v>
      </c>
      <c r="U212" s="1" t="s">
        <v>59</v>
      </c>
      <c r="V212" s="1" t="s">
        <v>4282</v>
      </c>
      <c r="Y212" s="1" t="s">
        <v>821</v>
      </c>
      <c r="Z212" s="1" t="s">
        <v>5110</v>
      </c>
      <c r="AC212" s="1">
        <v>20</v>
      </c>
    </row>
    <row r="213" spans="1:72" ht="13.5" customHeight="1">
      <c r="A213" s="5" t="str">
        <f t="shared" si="10"/>
        <v>1861_화현내_0139</v>
      </c>
      <c r="B213" s="1">
        <v>1861</v>
      </c>
      <c r="C213" s="1" t="s">
        <v>9339</v>
      </c>
      <c r="D213" s="1" t="s">
        <v>9340</v>
      </c>
      <c r="E213" s="1">
        <v>212</v>
      </c>
      <c r="F213" s="1">
        <v>2</v>
      </c>
      <c r="G213" s="1" t="s">
        <v>734</v>
      </c>
      <c r="H213" s="1" t="s">
        <v>4201</v>
      </c>
      <c r="I213" s="1">
        <v>2</v>
      </c>
      <c r="L213" s="1">
        <v>5</v>
      </c>
      <c r="M213" s="1" t="s">
        <v>7987</v>
      </c>
      <c r="N213" s="1" t="s">
        <v>7988</v>
      </c>
      <c r="T213" s="1" t="s">
        <v>8850</v>
      </c>
      <c r="U213" s="1" t="s">
        <v>37</v>
      </c>
      <c r="V213" s="1" t="s">
        <v>4283</v>
      </c>
      <c r="W213" s="1" t="s">
        <v>309</v>
      </c>
      <c r="X213" s="1" t="s">
        <v>4343</v>
      </c>
      <c r="Y213" s="1" t="s">
        <v>822</v>
      </c>
      <c r="Z213" s="1" t="s">
        <v>5109</v>
      </c>
      <c r="AC213" s="1">
        <v>74</v>
      </c>
      <c r="AD213" s="1" t="s">
        <v>118</v>
      </c>
      <c r="AE213" s="1" t="s">
        <v>5227</v>
      </c>
      <c r="AJ213" s="1" t="s">
        <v>17</v>
      </c>
      <c r="AK213" s="1" t="s">
        <v>5254</v>
      </c>
      <c r="AL213" s="1" t="s">
        <v>312</v>
      </c>
      <c r="AM213" s="1" t="s">
        <v>5262</v>
      </c>
      <c r="AT213" s="1" t="s">
        <v>42</v>
      </c>
      <c r="AU213" s="1" t="s">
        <v>5332</v>
      </c>
      <c r="AV213" s="1" t="s">
        <v>823</v>
      </c>
      <c r="AW213" s="1" t="s">
        <v>5874</v>
      </c>
      <c r="BG213" s="1" t="s">
        <v>42</v>
      </c>
      <c r="BH213" s="1" t="s">
        <v>5332</v>
      </c>
      <c r="BI213" s="1" t="s">
        <v>824</v>
      </c>
      <c r="BJ213" s="1" t="s">
        <v>6385</v>
      </c>
      <c r="BM213" s="1" t="s">
        <v>825</v>
      </c>
      <c r="BN213" s="1" t="s">
        <v>6797</v>
      </c>
      <c r="BQ213" s="1" t="s">
        <v>826</v>
      </c>
      <c r="BR213" s="1" t="s">
        <v>7728</v>
      </c>
      <c r="BS213" s="1" t="s">
        <v>95</v>
      </c>
      <c r="BT213" s="1" t="s">
        <v>5256</v>
      </c>
    </row>
    <row r="214" spans="1:72" ht="13.5" customHeight="1">
      <c r="A214" s="5" t="str">
        <f t="shared" si="10"/>
        <v>1861_화현내_0139</v>
      </c>
      <c r="B214" s="1">
        <v>1861</v>
      </c>
      <c r="C214" s="1" t="s">
        <v>9339</v>
      </c>
      <c r="D214" s="1" t="s">
        <v>9340</v>
      </c>
      <c r="E214" s="1">
        <v>213</v>
      </c>
      <c r="F214" s="1">
        <v>2</v>
      </c>
      <c r="G214" s="1" t="s">
        <v>734</v>
      </c>
      <c r="H214" s="1" t="s">
        <v>4201</v>
      </c>
      <c r="I214" s="1">
        <v>2</v>
      </c>
      <c r="L214" s="1">
        <v>5</v>
      </c>
      <c r="M214" s="1" t="s">
        <v>7987</v>
      </c>
      <c r="N214" s="1" t="s">
        <v>7988</v>
      </c>
      <c r="S214" s="1" t="s">
        <v>49</v>
      </c>
      <c r="T214" s="1" t="s">
        <v>967</v>
      </c>
      <c r="W214" s="1" t="s">
        <v>135</v>
      </c>
      <c r="X214" s="1" t="s">
        <v>8866</v>
      </c>
      <c r="Y214" s="1" t="s">
        <v>51</v>
      </c>
      <c r="Z214" s="1" t="s">
        <v>4387</v>
      </c>
      <c r="AC214" s="1">
        <v>77</v>
      </c>
      <c r="AJ214" s="1" t="s">
        <v>17</v>
      </c>
      <c r="AK214" s="1" t="s">
        <v>5254</v>
      </c>
      <c r="AL214" s="1" t="s">
        <v>58</v>
      </c>
      <c r="AM214" s="1" t="s">
        <v>5258</v>
      </c>
      <c r="AT214" s="1" t="s">
        <v>42</v>
      </c>
      <c r="AU214" s="1" t="s">
        <v>5332</v>
      </c>
      <c r="AV214" s="1" t="s">
        <v>827</v>
      </c>
      <c r="AW214" s="1" t="s">
        <v>5873</v>
      </c>
      <c r="BG214" s="1" t="s">
        <v>42</v>
      </c>
      <c r="BH214" s="1" t="s">
        <v>5332</v>
      </c>
      <c r="BI214" s="1" t="s">
        <v>828</v>
      </c>
      <c r="BJ214" s="1" t="s">
        <v>6384</v>
      </c>
      <c r="BM214" s="1" t="s">
        <v>829</v>
      </c>
      <c r="BN214" s="1" t="s">
        <v>5808</v>
      </c>
      <c r="BQ214" s="1" t="s">
        <v>830</v>
      </c>
      <c r="BR214" s="1" t="s">
        <v>7267</v>
      </c>
      <c r="BS214" s="1" t="s">
        <v>831</v>
      </c>
      <c r="BT214" s="1" t="s">
        <v>5272</v>
      </c>
    </row>
    <row r="215" spans="1:72" ht="13.5" customHeight="1">
      <c r="A215" s="5" t="str">
        <f t="shared" si="10"/>
        <v>1861_화현내_0139</v>
      </c>
      <c r="B215" s="1">
        <v>1861</v>
      </c>
      <c r="C215" s="1" t="s">
        <v>9339</v>
      </c>
      <c r="D215" s="1" t="s">
        <v>9340</v>
      </c>
      <c r="E215" s="1">
        <v>214</v>
      </c>
      <c r="F215" s="1">
        <v>2</v>
      </c>
      <c r="G215" s="1" t="s">
        <v>734</v>
      </c>
      <c r="H215" s="1" t="s">
        <v>4201</v>
      </c>
      <c r="I215" s="1">
        <v>3</v>
      </c>
      <c r="J215" s="1" t="s">
        <v>832</v>
      </c>
      <c r="K215" s="1" t="s">
        <v>4245</v>
      </c>
      <c r="L215" s="1">
        <v>1</v>
      </c>
      <c r="M215" s="1" t="s">
        <v>7989</v>
      </c>
      <c r="N215" s="1" t="s">
        <v>7761</v>
      </c>
      <c r="T215" s="1" t="s">
        <v>8867</v>
      </c>
      <c r="U215" s="1" t="s">
        <v>37</v>
      </c>
      <c r="V215" s="1" t="s">
        <v>4283</v>
      </c>
      <c r="W215" s="1" t="s">
        <v>135</v>
      </c>
      <c r="X215" s="1" t="s">
        <v>8868</v>
      </c>
      <c r="Y215" s="1" t="s">
        <v>833</v>
      </c>
      <c r="Z215" s="1" t="s">
        <v>5108</v>
      </c>
      <c r="AC215" s="1">
        <v>48</v>
      </c>
      <c r="AD215" s="1" t="s">
        <v>83</v>
      </c>
      <c r="AE215" s="1" t="s">
        <v>5209</v>
      </c>
      <c r="AJ215" s="1" t="s">
        <v>17</v>
      </c>
      <c r="AK215" s="1" t="s">
        <v>5254</v>
      </c>
      <c r="AL215" s="1" t="s">
        <v>165</v>
      </c>
      <c r="AM215" s="1" t="s">
        <v>5302</v>
      </c>
      <c r="AT215" s="1" t="s">
        <v>42</v>
      </c>
      <c r="AU215" s="1" t="s">
        <v>5332</v>
      </c>
      <c r="AV215" s="1" t="s">
        <v>834</v>
      </c>
      <c r="AW215" s="1" t="s">
        <v>5872</v>
      </c>
      <c r="BG215" s="1" t="s">
        <v>42</v>
      </c>
      <c r="BH215" s="1" t="s">
        <v>5332</v>
      </c>
      <c r="BI215" s="1" t="s">
        <v>835</v>
      </c>
      <c r="BJ215" s="1" t="s">
        <v>6352</v>
      </c>
      <c r="BM215" s="1" t="s">
        <v>836</v>
      </c>
      <c r="BN215" s="1" t="s">
        <v>4433</v>
      </c>
      <c r="BQ215" s="1" t="s">
        <v>837</v>
      </c>
      <c r="BR215" s="1" t="s">
        <v>7266</v>
      </c>
      <c r="BS215" s="1" t="s">
        <v>95</v>
      </c>
      <c r="BT215" s="1" t="s">
        <v>5256</v>
      </c>
    </row>
    <row r="216" spans="1:70" ht="13.5" customHeight="1">
      <c r="A216" s="5" t="str">
        <f t="shared" si="10"/>
        <v>1861_화현내_0139</v>
      </c>
      <c r="B216" s="1">
        <v>1861</v>
      </c>
      <c r="C216" s="1" t="s">
        <v>9339</v>
      </c>
      <c r="D216" s="1" t="s">
        <v>9340</v>
      </c>
      <c r="E216" s="1">
        <v>215</v>
      </c>
      <c r="F216" s="1">
        <v>2</v>
      </c>
      <c r="G216" s="1" t="s">
        <v>734</v>
      </c>
      <c r="H216" s="1" t="s">
        <v>4201</v>
      </c>
      <c r="I216" s="1">
        <v>3</v>
      </c>
      <c r="L216" s="1">
        <v>1</v>
      </c>
      <c r="M216" s="1" t="s">
        <v>7989</v>
      </c>
      <c r="N216" s="1" t="s">
        <v>7761</v>
      </c>
      <c r="S216" s="1" t="s">
        <v>49</v>
      </c>
      <c r="T216" s="1" t="s">
        <v>967</v>
      </c>
      <c r="W216" s="1" t="s">
        <v>97</v>
      </c>
      <c r="X216" s="1" t="s">
        <v>8869</v>
      </c>
      <c r="Y216" s="1" t="s">
        <v>51</v>
      </c>
      <c r="Z216" s="1" t="s">
        <v>4387</v>
      </c>
      <c r="AC216" s="1">
        <v>48</v>
      </c>
      <c r="AJ216" s="1" t="s">
        <v>17</v>
      </c>
      <c r="AK216" s="1" t="s">
        <v>5254</v>
      </c>
      <c r="AL216" s="1" t="s">
        <v>88</v>
      </c>
      <c r="AM216" s="1" t="s">
        <v>7489</v>
      </c>
      <c r="AT216" s="1" t="s">
        <v>42</v>
      </c>
      <c r="AU216" s="1" t="s">
        <v>5332</v>
      </c>
      <c r="AV216" s="1" t="s">
        <v>838</v>
      </c>
      <c r="AW216" s="1" t="s">
        <v>5871</v>
      </c>
      <c r="BG216" s="1" t="s">
        <v>42</v>
      </c>
      <c r="BH216" s="1" t="s">
        <v>5332</v>
      </c>
      <c r="BI216" s="1" t="s">
        <v>839</v>
      </c>
      <c r="BJ216" s="1" t="s">
        <v>8870</v>
      </c>
      <c r="BM216" s="1" t="s">
        <v>840</v>
      </c>
      <c r="BN216" s="1" t="s">
        <v>6796</v>
      </c>
      <c r="BQ216" s="1" t="s">
        <v>841</v>
      </c>
      <c r="BR216" s="1" t="s">
        <v>7766</v>
      </c>
    </row>
    <row r="217" spans="1:72" ht="13.5" customHeight="1">
      <c r="A217" s="5" t="str">
        <f t="shared" si="10"/>
        <v>1861_화현내_0139</v>
      </c>
      <c r="B217" s="1">
        <v>1861</v>
      </c>
      <c r="C217" s="1" t="s">
        <v>9339</v>
      </c>
      <c r="D217" s="1" t="s">
        <v>9340</v>
      </c>
      <c r="E217" s="1">
        <v>216</v>
      </c>
      <c r="F217" s="1">
        <v>2</v>
      </c>
      <c r="G217" s="1" t="s">
        <v>734</v>
      </c>
      <c r="H217" s="1" t="s">
        <v>4201</v>
      </c>
      <c r="I217" s="1">
        <v>3</v>
      </c>
      <c r="L217" s="1">
        <v>2</v>
      </c>
      <c r="M217" s="1" t="s">
        <v>7990</v>
      </c>
      <c r="N217" s="1" t="s">
        <v>7991</v>
      </c>
      <c r="T217" s="1" t="s">
        <v>8783</v>
      </c>
      <c r="U217" s="1" t="s">
        <v>37</v>
      </c>
      <c r="V217" s="1" t="s">
        <v>4283</v>
      </c>
      <c r="W217" s="1" t="s">
        <v>97</v>
      </c>
      <c r="X217" s="1" t="s">
        <v>8784</v>
      </c>
      <c r="Y217" s="1" t="s">
        <v>842</v>
      </c>
      <c r="Z217" s="1" t="s">
        <v>4840</v>
      </c>
      <c r="AC217" s="1">
        <v>45</v>
      </c>
      <c r="AD217" s="1" t="s">
        <v>73</v>
      </c>
      <c r="AE217" s="1" t="s">
        <v>5197</v>
      </c>
      <c r="AJ217" s="1" t="s">
        <v>17</v>
      </c>
      <c r="AK217" s="1" t="s">
        <v>5254</v>
      </c>
      <c r="AL217" s="1" t="s">
        <v>88</v>
      </c>
      <c r="AM217" s="1" t="s">
        <v>7489</v>
      </c>
      <c r="AT217" s="1" t="s">
        <v>42</v>
      </c>
      <c r="AU217" s="1" t="s">
        <v>5332</v>
      </c>
      <c r="AV217" s="1" t="s">
        <v>843</v>
      </c>
      <c r="AW217" s="1" t="s">
        <v>5093</v>
      </c>
      <c r="BG217" s="1" t="s">
        <v>42</v>
      </c>
      <c r="BH217" s="1" t="s">
        <v>5332</v>
      </c>
      <c r="BI217" s="1" t="s">
        <v>844</v>
      </c>
      <c r="BJ217" s="1" t="s">
        <v>6383</v>
      </c>
      <c r="BK217" s="1" t="s">
        <v>845</v>
      </c>
      <c r="BL217" s="1" t="s">
        <v>5345</v>
      </c>
      <c r="BM217" s="1" t="s">
        <v>846</v>
      </c>
      <c r="BN217" s="1" t="s">
        <v>6795</v>
      </c>
      <c r="BQ217" s="1" t="s">
        <v>847</v>
      </c>
      <c r="BR217" s="1" t="s">
        <v>7265</v>
      </c>
      <c r="BS217" s="1" t="s">
        <v>848</v>
      </c>
      <c r="BT217" s="1" t="s">
        <v>5297</v>
      </c>
    </row>
    <row r="218" spans="1:70" ht="13.5" customHeight="1">
      <c r="A218" s="5" t="str">
        <f t="shared" si="10"/>
        <v>1861_화현내_0139</v>
      </c>
      <c r="B218" s="1">
        <v>1861</v>
      </c>
      <c r="C218" s="1" t="s">
        <v>9339</v>
      </c>
      <c r="D218" s="1" t="s">
        <v>9340</v>
      </c>
      <c r="E218" s="1">
        <v>217</v>
      </c>
      <c r="F218" s="1">
        <v>2</v>
      </c>
      <c r="G218" s="1" t="s">
        <v>734</v>
      </c>
      <c r="H218" s="1" t="s">
        <v>4201</v>
      </c>
      <c r="I218" s="1">
        <v>3</v>
      </c>
      <c r="L218" s="1">
        <v>2</v>
      </c>
      <c r="M218" s="1" t="s">
        <v>7990</v>
      </c>
      <c r="N218" s="1" t="s">
        <v>7991</v>
      </c>
      <c r="S218" s="1" t="s">
        <v>49</v>
      </c>
      <c r="T218" s="1" t="s">
        <v>967</v>
      </c>
      <c r="W218" s="1" t="s">
        <v>38</v>
      </c>
      <c r="X218" s="1" t="s">
        <v>4338</v>
      </c>
      <c r="Y218" s="1" t="s">
        <v>51</v>
      </c>
      <c r="Z218" s="1" t="s">
        <v>4387</v>
      </c>
      <c r="AC218" s="1">
        <v>45</v>
      </c>
      <c r="AJ218" s="1" t="s">
        <v>17</v>
      </c>
      <c r="AK218" s="1" t="s">
        <v>5254</v>
      </c>
      <c r="AL218" s="1" t="s">
        <v>41</v>
      </c>
      <c r="AM218" s="1" t="s">
        <v>5259</v>
      </c>
      <c r="AT218" s="1" t="s">
        <v>42</v>
      </c>
      <c r="AU218" s="1" t="s">
        <v>5332</v>
      </c>
      <c r="AV218" s="1" t="s">
        <v>849</v>
      </c>
      <c r="AW218" s="1" t="s">
        <v>5870</v>
      </c>
      <c r="BG218" s="1" t="s">
        <v>42</v>
      </c>
      <c r="BH218" s="1" t="s">
        <v>5332</v>
      </c>
      <c r="BI218" s="1" t="s">
        <v>850</v>
      </c>
      <c r="BJ218" s="1" t="s">
        <v>5624</v>
      </c>
      <c r="BM218" s="1" t="s">
        <v>851</v>
      </c>
      <c r="BN218" s="1" t="s">
        <v>6168</v>
      </c>
      <c r="BQ218" s="1" t="s">
        <v>852</v>
      </c>
      <c r="BR218" s="1" t="s">
        <v>7264</v>
      </c>
    </row>
    <row r="219" spans="1:72" ht="13.5" customHeight="1">
      <c r="A219" s="5" t="str">
        <f t="shared" si="10"/>
        <v>1861_화현내_0139</v>
      </c>
      <c r="B219" s="1">
        <v>1861</v>
      </c>
      <c r="C219" s="1" t="s">
        <v>9339</v>
      </c>
      <c r="D219" s="1" t="s">
        <v>9340</v>
      </c>
      <c r="E219" s="1">
        <v>218</v>
      </c>
      <c r="F219" s="1">
        <v>2</v>
      </c>
      <c r="G219" s="1" t="s">
        <v>734</v>
      </c>
      <c r="H219" s="1" t="s">
        <v>4201</v>
      </c>
      <c r="I219" s="1">
        <v>3</v>
      </c>
      <c r="L219" s="1">
        <v>3</v>
      </c>
      <c r="M219" s="1" t="s">
        <v>7992</v>
      </c>
      <c r="N219" s="1" t="s">
        <v>7993</v>
      </c>
      <c r="T219" s="1" t="s">
        <v>8871</v>
      </c>
      <c r="U219" s="1" t="s">
        <v>37</v>
      </c>
      <c r="V219" s="1" t="s">
        <v>4283</v>
      </c>
      <c r="W219" s="1" t="s">
        <v>97</v>
      </c>
      <c r="X219" s="1" t="s">
        <v>8872</v>
      </c>
      <c r="Y219" s="1" t="s">
        <v>853</v>
      </c>
      <c r="Z219" s="1" t="s">
        <v>5107</v>
      </c>
      <c r="AC219" s="1">
        <v>77</v>
      </c>
      <c r="AD219" s="1" t="s">
        <v>854</v>
      </c>
      <c r="AE219" s="1" t="s">
        <v>5207</v>
      </c>
      <c r="AJ219" s="1" t="s">
        <v>17</v>
      </c>
      <c r="AK219" s="1" t="s">
        <v>5254</v>
      </c>
      <c r="AL219" s="1" t="s">
        <v>88</v>
      </c>
      <c r="AM219" s="1" t="s">
        <v>7489</v>
      </c>
      <c r="AT219" s="1" t="s">
        <v>855</v>
      </c>
      <c r="AU219" s="1" t="s">
        <v>5338</v>
      </c>
      <c r="AV219" s="1" t="s">
        <v>856</v>
      </c>
      <c r="AW219" s="1" t="s">
        <v>5869</v>
      </c>
      <c r="BG219" s="1" t="s">
        <v>42</v>
      </c>
      <c r="BH219" s="1" t="s">
        <v>5332</v>
      </c>
      <c r="BI219" s="1" t="s">
        <v>857</v>
      </c>
      <c r="BJ219" s="1" t="s">
        <v>6382</v>
      </c>
      <c r="BM219" s="1" t="s">
        <v>858</v>
      </c>
      <c r="BN219" s="1" t="s">
        <v>5339</v>
      </c>
      <c r="BQ219" s="1" t="s">
        <v>859</v>
      </c>
      <c r="BR219" s="1" t="s">
        <v>7263</v>
      </c>
      <c r="BS219" s="1" t="s">
        <v>130</v>
      </c>
      <c r="BT219" s="1" t="s">
        <v>5257</v>
      </c>
    </row>
    <row r="220" spans="1:70" ht="13.5" customHeight="1">
      <c r="A220" s="5" t="str">
        <f t="shared" si="10"/>
        <v>1861_화현내_0139</v>
      </c>
      <c r="B220" s="1">
        <v>1861</v>
      </c>
      <c r="C220" s="1" t="s">
        <v>9339</v>
      </c>
      <c r="D220" s="1" t="s">
        <v>9340</v>
      </c>
      <c r="E220" s="1">
        <v>219</v>
      </c>
      <c r="F220" s="1">
        <v>2</v>
      </c>
      <c r="G220" s="1" t="s">
        <v>734</v>
      </c>
      <c r="H220" s="1" t="s">
        <v>4201</v>
      </c>
      <c r="I220" s="1">
        <v>3</v>
      </c>
      <c r="L220" s="1">
        <v>3</v>
      </c>
      <c r="M220" s="1" t="s">
        <v>7992</v>
      </c>
      <c r="N220" s="1" t="s">
        <v>7993</v>
      </c>
      <c r="S220" s="1" t="s">
        <v>49</v>
      </c>
      <c r="T220" s="1" t="s">
        <v>967</v>
      </c>
      <c r="W220" s="1" t="s">
        <v>72</v>
      </c>
      <c r="X220" s="1" t="s">
        <v>4341</v>
      </c>
      <c r="Y220" s="1" t="s">
        <v>51</v>
      </c>
      <c r="Z220" s="1" t="s">
        <v>4387</v>
      </c>
      <c r="AC220" s="1">
        <v>60</v>
      </c>
      <c r="AJ220" s="1" t="s">
        <v>17</v>
      </c>
      <c r="AK220" s="1" t="s">
        <v>5254</v>
      </c>
      <c r="AL220" s="1" t="s">
        <v>58</v>
      </c>
      <c r="AM220" s="1" t="s">
        <v>5258</v>
      </c>
      <c r="AT220" s="1" t="s">
        <v>42</v>
      </c>
      <c r="AU220" s="1" t="s">
        <v>5332</v>
      </c>
      <c r="AV220" s="1" t="s">
        <v>860</v>
      </c>
      <c r="AW220" s="1" t="s">
        <v>5837</v>
      </c>
      <c r="BG220" s="1" t="s">
        <v>42</v>
      </c>
      <c r="BH220" s="1" t="s">
        <v>5332</v>
      </c>
      <c r="BI220" s="1" t="s">
        <v>861</v>
      </c>
      <c r="BJ220" s="1" t="s">
        <v>6381</v>
      </c>
      <c r="BM220" s="1" t="s">
        <v>862</v>
      </c>
      <c r="BN220" s="1" t="s">
        <v>6794</v>
      </c>
      <c r="BQ220" s="1" t="s">
        <v>863</v>
      </c>
      <c r="BR220" s="1" t="s">
        <v>7614</v>
      </c>
    </row>
    <row r="221" spans="1:72" ht="13.5" customHeight="1">
      <c r="A221" s="5" t="str">
        <f aca="true" t="shared" si="11" ref="A221:A241">HYPERLINK("http://kyu.snu.ac.kr/sdhj/index.jsp?type=hj/GK14782_00IH_0001_0140.jpg","1861_화현내_0140")</f>
        <v>1861_화현내_0140</v>
      </c>
      <c r="B221" s="1">
        <v>1861</v>
      </c>
      <c r="C221" s="1" t="s">
        <v>9339</v>
      </c>
      <c r="D221" s="1" t="s">
        <v>9340</v>
      </c>
      <c r="E221" s="1">
        <v>220</v>
      </c>
      <c r="F221" s="1">
        <v>2</v>
      </c>
      <c r="G221" s="1" t="s">
        <v>734</v>
      </c>
      <c r="H221" s="1" t="s">
        <v>4201</v>
      </c>
      <c r="I221" s="1">
        <v>3</v>
      </c>
      <c r="L221" s="1">
        <v>4</v>
      </c>
      <c r="M221" s="1" t="s">
        <v>7994</v>
      </c>
      <c r="N221" s="1" t="s">
        <v>7995</v>
      </c>
      <c r="T221" s="1" t="s">
        <v>8817</v>
      </c>
      <c r="U221" s="1" t="s">
        <v>37</v>
      </c>
      <c r="V221" s="1" t="s">
        <v>4283</v>
      </c>
      <c r="W221" s="1" t="s">
        <v>288</v>
      </c>
      <c r="X221" s="1" t="s">
        <v>4347</v>
      </c>
      <c r="Y221" s="1" t="s">
        <v>864</v>
      </c>
      <c r="Z221" s="1" t="s">
        <v>5106</v>
      </c>
      <c r="AC221" s="1">
        <v>71</v>
      </c>
      <c r="AD221" s="1" t="s">
        <v>116</v>
      </c>
      <c r="AE221" s="1" t="s">
        <v>5229</v>
      </c>
      <c r="AJ221" s="1" t="s">
        <v>17</v>
      </c>
      <c r="AK221" s="1" t="s">
        <v>5254</v>
      </c>
      <c r="AL221" s="1" t="s">
        <v>172</v>
      </c>
      <c r="AM221" s="1" t="s">
        <v>5319</v>
      </c>
      <c r="AT221" s="1" t="s">
        <v>42</v>
      </c>
      <c r="AU221" s="1" t="s">
        <v>5332</v>
      </c>
      <c r="AV221" s="1" t="s">
        <v>865</v>
      </c>
      <c r="AW221" s="1" t="s">
        <v>5868</v>
      </c>
      <c r="BG221" s="1" t="s">
        <v>42</v>
      </c>
      <c r="BH221" s="1" t="s">
        <v>5332</v>
      </c>
      <c r="BI221" s="1" t="s">
        <v>866</v>
      </c>
      <c r="BJ221" s="1" t="s">
        <v>6377</v>
      </c>
      <c r="BK221" s="1" t="s">
        <v>42</v>
      </c>
      <c r="BL221" s="1" t="s">
        <v>5332</v>
      </c>
      <c r="BM221" s="1" t="s">
        <v>867</v>
      </c>
      <c r="BN221" s="1" t="s">
        <v>6790</v>
      </c>
      <c r="BO221" s="1" t="s">
        <v>42</v>
      </c>
      <c r="BP221" s="1" t="s">
        <v>5332</v>
      </c>
      <c r="BQ221" s="1" t="s">
        <v>868</v>
      </c>
      <c r="BR221" s="1" t="s">
        <v>7575</v>
      </c>
      <c r="BS221" s="1" t="s">
        <v>88</v>
      </c>
      <c r="BT221" s="1" t="s">
        <v>7489</v>
      </c>
    </row>
    <row r="222" spans="1:72" ht="13.5" customHeight="1">
      <c r="A222" s="5" t="str">
        <f t="shared" si="11"/>
        <v>1861_화현내_0140</v>
      </c>
      <c r="B222" s="1">
        <v>1861</v>
      </c>
      <c r="C222" s="1" t="s">
        <v>9339</v>
      </c>
      <c r="D222" s="1" t="s">
        <v>9340</v>
      </c>
      <c r="E222" s="1">
        <v>221</v>
      </c>
      <c r="F222" s="1">
        <v>2</v>
      </c>
      <c r="G222" s="1" t="s">
        <v>734</v>
      </c>
      <c r="H222" s="1" t="s">
        <v>4201</v>
      </c>
      <c r="I222" s="1">
        <v>3</v>
      </c>
      <c r="L222" s="1">
        <v>4</v>
      </c>
      <c r="M222" s="1" t="s">
        <v>7994</v>
      </c>
      <c r="N222" s="1" t="s">
        <v>7995</v>
      </c>
      <c r="S222" s="1" t="s">
        <v>49</v>
      </c>
      <c r="T222" s="1" t="s">
        <v>967</v>
      </c>
      <c r="W222" s="1" t="s">
        <v>135</v>
      </c>
      <c r="X222" s="1" t="s">
        <v>8873</v>
      </c>
      <c r="Y222" s="1" t="s">
        <v>51</v>
      </c>
      <c r="Z222" s="1" t="s">
        <v>4387</v>
      </c>
      <c r="AC222" s="1">
        <v>59</v>
      </c>
      <c r="AD222" s="1" t="s">
        <v>292</v>
      </c>
      <c r="AE222" s="1" t="s">
        <v>5241</v>
      </c>
      <c r="AJ222" s="1" t="s">
        <v>17</v>
      </c>
      <c r="AK222" s="1" t="s">
        <v>5254</v>
      </c>
      <c r="AL222" s="1" t="s">
        <v>95</v>
      </c>
      <c r="AM222" s="1" t="s">
        <v>5256</v>
      </c>
      <c r="AT222" s="1" t="s">
        <v>42</v>
      </c>
      <c r="AU222" s="1" t="s">
        <v>5332</v>
      </c>
      <c r="AV222" s="1" t="s">
        <v>869</v>
      </c>
      <c r="AW222" s="1" t="s">
        <v>4820</v>
      </c>
      <c r="BG222" s="1" t="s">
        <v>42</v>
      </c>
      <c r="BH222" s="1" t="s">
        <v>5332</v>
      </c>
      <c r="BI222" s="1" t="s">
        <v>870</v>
      </c>
      <c r="BJ222" s="1" t="s">
        <v>4479</v>
      </c>
      <c r="BK222" s="1" t="s">
        <v>42</v>
      </c>
      <c r="BL222" s="1" t="s">
        <v>5332</v>
      </c>
      <c r="BM222" s="1" t="s">
        <v>871</v>
      </c>
      <c r="BN222" s="1" t="s">
        <v>5614</v>
      </c>
      <c r="BO222" s="1" t="s">
        <v>42</v>
      </c>
      <c r="BP222" s="1" t="s">
        <v>5332</v>
      </c>
      <c r="BQ222" s="1" t="s">
        <v>872</v>
      </c>
      <c r="BR222" s="1" t="s">
        <v>7262</v>
      </c>
      <c r="BS222" s="1" t="s">
        <v>388</v>
      </c>
      <c r="BT222" s="1" t="s">
        <v>5267</v>
      </c>
    </row>
    <row r="223" spans="1:31" ht="13.5" customHeight="1">
      <c r="A223" s="5" t="str">
        <f t="shared" si="11"/>
        <v>1861_화현내_0140</v>
      </c>
      <c r="B223" s="1">
        <v>1861</v>
      </c>
      <c r="C223" s="1" t="s">
        <v>9339</v>
      </c>
      <c r="D223" s="1" t="s">
        <v>9340</v>
      </c>
      <c r="E223" s="1">
        <v>222</v>
      </c>
      <c r="F223" s="1">
        <v>2</v>
      </c>
      <c r="G223" s="1" t="s">
        <v>734</v>
      </c>
      <c r="H223" s="1" t="s">
        <v>4201</v>
      </c>
      <c r="I223" s="1">
        <v>3</v>
      </c>
      <c r="L223" s="1">
        <v>4</v>
      </c>
      <c r="M223" s="1" t="s">
        <v>7994</v>
      </c>
      <c r="N223" s="1" t="s">
        <v>7995</v>
      </c>
      <c r="S223" s="1" t="s">
        <v>181</v>
      </c>
      <c r="T223" s="1" t="s">
        <v>4259</v>
      </c>
      <c r="Y223" s="1" t="s">
        <v>873</v>
      </c>
      <c r="Z223" s="1" t="s">
        <v>4391</v>
      </c>
      <c r="AC223" s="1">
        <v>38</v>
      </c>
      <c r="AD223" s="1" t="s">
        <v>52</v>
      </c>
      <c r="AE223" s="1" t="s">
        <v>5201</v>
      </c>
    </row>
    <row r="224" spans="1:29" ht="13.5" customHeight="1">
      <c r="A224" s="5" t="str">
        <f t="shared" si="11"/>
        <v>1861_화현내_0140</v>
      </c>
      <c r="B224" s="1">
        <v>1861</v>
      </c>
      <c r="C224" s="1" t="s">
        <v>9339</v>
      </c>
      <c r="D224" s="1" t="s">
        <v>9340</v>
      </c>
      <c r="E224" s="1">
        <v>223</v>
      </c>
      <c r="F224" s="1">
        <v>2</v>
      </c>
      <c r="G224" s="1" t="s">
        <v>734</v>
      </c>
      <c r="H224" s="1" t="s">
        <v>4201</v>
      </c>
      <c r="I224" s="1">
        <v>3</v>
      </c>
      <c r="L224" s="1">
        <v>4</v>
      </c>
      <c r="M224" s="1" t="s">
        <v>7994</v>
      </c>
      <c r="N224" s="1" t="s">
        <v>7995</v>
      </c>
      <c r="S224" s="1" t="s">
        <v>184</v>
      </c>
      <c r="T224" s="1" t="s">
        <v>4260</v>
      </c>
      <c r="W224" s="1" t="s">
        <v>259</v>
      </c>
      <c r="X224" s="1" t="s">
        <v>4268</v>
      </c>
      <c r="Y224" s="1" t="s">
        <v>51</v>
      </c>
      <c r="Z224" s="1" t="s">
        <v>4387</v>
      </c>
      <c r="AC224" s="1">
        <v>44</v>
      </c>
    </row>
    <row r="225" spans="1:72" ht="13.5" customHeight="1">
      <c r="A225" s="5" t="str">
        <f t="shared" si="11"/>
        <v>1861_화현내_0140</v>
      </c>
      <c r="B225" s="1">
        <v>1861</v>
      </c>
      <c r="C225" s="1" t="s">
        <v>9339</v>
      </c>
      <c r="D225" s="1" t="s">
        <v>9340</v>
      </c>
      <c r="E225" s="1">
        <v>224</v>
      </c>
      <c r="F225" s="1">
        <v>2</v>
      </c>
      <c r="G225" s="1" t="s">
        <v>734</v>
      </c>
      <c r="H225" s="1" t="s">
        <v>4201</v>
      </c>
      <c r="I225" s="1">
        <v>3</v>
      </c>
      <c r="L225" s="1">
        <v>5</v>
      </c>
      <c r="M225" s="1" t="s">
        <v>832</v>
      </c>
      <c r="N225" s="1" t="s">
        <v>4245</v>
      </c>
      <c r="T225" s="1" t="s">
        <v>8757</v>
      </c>
      <c r="U225" s="1" t="s">
        <v>105</v>
      </c>
      <c r="V225" s="1" t="s">
        <v>4280</v>
      </c>
      <c r="W225" s="1" t="s">
        <v>38</v>
      </c>
      <c r="X225" s="1" t="s">
        <v>4338</v>
      </c>
      <c r="Y225" s="1" t="s">
        <v>874</v>
      </c>
      <c r="Z225" s="1" t="s">
        <v>5105</v>
      </c>
      <c r="AC225" s="1">
        <v>64</v>
      </c>
      <c r="AD225" s="1" t="s">
        <v>208</v>
      </c>
      <c r="AE225" s="1" t="s">
        <v>5210</v>
      </c>
      <c r="AJ225" s="1" t="s">
        <v>17</v>
      </c>
      <c r="AK225" s="1" t="s">
        <v>5254</v>
      </c>
      <c r="AL225" s="1" t="s">
        <v>41</v>
      </c>
      <c r="AM225" s="1" t="s">
        <v>5259</v>
      </c>
      <c r="AT225" s="1" t="s">
        <v>105</v>
      </c>
      <c r="AU225" s="1" t="s">
        <v>4280</v>
      </c>
      <c r="AV225" s="1" t="s">
        <v>875</v>
      </c>
      <c r="AW225" s="1" t="s">
        <v>5623</v>
      </c>
      <c r="BG225" s="1" t="s">
        <v>105</v>
      </c>
      <c r="BH225" s="1" t="s">
        <v>4280</v>
      </c>
      <c r="BI225" s="1" t="s">
        <v>876</v>
      </c>
      <c r="BJ225" s="1" t="s">
        <v>5801</v>
      </c>
      <c r="BM225" s="1" t="s">
        <v>877</v>
      </c>
      <c r="BN225" s="1" t="s">
        <v>6538</v>
      </c>
      <c r="BQ225" s="1" t="s">
        <v>878</v>
      </c>
      <c r="BR225" s="1" t="s">
        <v>7261</v>
      </c>
      <c r="BS225" s="1" t="s">
        <v>91</v>
      </c>
      <c r="BT225" s="1" t="s">
        <v>5274</v>
      </c>
    </row>
    <row r="226" spans="1:70" ht="13.5" customHeight="1">
      <c r="A226" s="5" t="str">
        <f t="shared" si="11"/>
        <v>1861_화현내_0140</v>
      </c>
      <c r="B226" s="1">
        <v>1861</v>
      </c>
      <c r="C226" s="1" t="s">
        <v>9339</v>
      </c>
      <c r="D226" s="1" t="s">
        <v>9340</v>
      </c>
      <c r="E226" s="1">
        <v>225</v>
      </c>
      <c r="F226" s="1">
        <v>2</v>
      </c>
      <c r="G226" s="1" t="s">
        <v>734</v>
      </c>
      <c r="H226" s="1" t="s">
        <v>4201</v>
      </c>
      <c r="I226" s="1">
        <v>3</v>
      </c>
      <c r="L226" s="1">
        <v>5</v>
      </c>
      <c r="M226" s="1" t="s">
        <v>832</v>
      </c>
      <c r="N226" s="1" t="s">
        <v>4245</v>
      </c>
      <c r="S226" s="1" t="s">
        <v>49</v>
      </c>
      <c r="T226" s="1" t="s">
        <v>967</v>
      </c>
      <c r="W226" s="1" t="s">
        <v>135</v>
      </c>
      <c r="X226" s="1" t="s">
        <v>8759</v>
      </c>
      <c r="Y226" s="1" t="s">
        <v>10</v>
      </c>
      <c r="Z226" s="1" t="s">
        <v>4364</v>
      </c>
      <c r="AC226" s="1">
        <v>58</v>
      </c>
      <c r="AJ226" s="1" t="s">
        <v>17</v>
      </c>
      <c r="AK226" s="1" t="s">
        <v>5254</v>
      </c>
      <c r="AL226" s="1" t="s">
        <v>687</v>
      </c>
      <c r="AM226" s="1" t="s">
        <v>5320</v>
      </c>
      <c r="AT226" s="1" t="s">
        <v>105</v>
      </c>
      <c r="AU226" s="1" t="s">
        <v>4280</v>
      </c>
      <c r="AV226" s="1" t="s">
        <v>686</v>
      </c>
      <c r="AW226" s="1" t="s">
        <v>5128</v>
      </c>
      <c r="BG226" s="1" t="s">
        <v>105</v>
      </c>
      <c r="BH226" s="1" t="s">
        <v>4280</v>
      </c>
      <c r="BI226" s="1" t="s">
        <v>301</v>
      </c>
      <c r="BJ226" s="1" t="s">
        <v>5890</v>
      </c>
      <c r="BM226" s="1" t="s">
        <v>879</v>
      </c>
      <c r="BN226" s="1" t="s">
        <v>6250</v>
      </c>
      <c r="BQ226" s="1" t="s">
        <v>880</v>
      </c>
      <c r="BR226" s="1" t="s">
        <v>7260</v>
      </c>
    </row>
    <row r="227" spans="1:72" ht="13.5" customHeight="1">
      <c r="A227" s="5" t="str">
        <f t="shared" si="11"/>
        <v>1861_화현내_0140</v>
      </c>
      <c r="B227" s="1">
        <v>1861</v>
      </c>
      <c r="C227" s="1" t="s">
        <v>9339</v>
      </c>
      <c r="D227" s="1" t="s">
        <v>9340</v>
      </c>
      <c r="E227" s="1">
        <v>226</v>
      </c>
      <c r="F227" s="1">
        <v>2</v>
      </c>
      <c r="G227" s="1" t="s">
        <v>734</v>
      </c>
      <c r="H227" s="1" t="s">
        <v>4201</v>
      </c>
      <c r="I227" s="1">
        <v>4</v>
      </c>
      <c r="J227" s="1" t="s">
        <v>881</v>
      </c>
      <c r="K227" s="1" t="s">
        <v>4244</v>
      </c>
      <c r="L227" s="1">
        <v>1</v>
      </c>
      <c r="M227" s="1" t="s">
        <v>7996</v>
      </c>
      <c r="N227" s="1" t="s">
        <v>7997</v>
      </c>
      <c r="T227" s="1" t="s">
        <v>8874</v>
      </c>
      <c r="U227" s="1" t="s">
        <v>37</v>
      </c>
      <c r="V227" s="1" t="s">
        <v>4283</v>
      </c>
      <c r="W227" s="1" t="s">
        <v>97</v>
      </c>
      <c r="X227" s="1" t="s">
        <v>8875</v>
      </c>
      <c r="Y227" s="1" t="s">
        <v>882</v>
      </c>
      <c r="Z227" s="1" t="s">
        <v>5104</v>
      </c>
      <c r="AC227" s="1">
        <v>67</v>
      </c>
      <c r="AD227" s="1" t="s">
        <v>727</v>
      </c>
      <c r="AE227" s="1" t="s">
        <v>5226</v>
      </c>
      <c r="AJ227" s="1" t="s">
        <v>17</v>
      </c>
      <c r="AK227" s="1" t="s">
        <v>5254</v>
      </c>
      <c r="AL227" s="1" t="s">
        <v>88</v>
      </c>
      <c r="AM227" s="1" t="s">
        <v>7489</v>
      </c>
      <c r="AT227" s="1" t="s">
        <v>42</v>
      </c>
      <c r="AU227" s="1" t="s">
        <v>5332</v>
      </c>
      <c r="AV227" s="1" t="s">
        <v>883</v>
      </c>
      <c r="AW227" s="1" t="s">
        <v>5867</v>
      </c>
      <c r="BG227" s="1" t="s">
        <v>42</v>
      </c>
      <c r="BH227" s="1" t="s">
        <v>5332</v>
      </c>
      <c r="BI227" s="1" t="s">
        <v>884</v>
      </c>
      <c r="BJ227" s="1" t="s">
        <v>6380</v>
      </c>
      <c r="BK227" s="1" t="s">
        <v>42</v>
      </c>
      <c r="BL227" s="1" t="s">
        <v>5332</v>
      </c>
      <c r="BM227" s="1" t="s">
        <v>885</v>
      </c>
      <c r="BN227" s="1" t="s">
        <v>6793</v>
      </c>
      <c r="BO227" s="1" t="s">
        <v>42</v>
      </c>
      <c r="BP227" s="1" t="s">
        <v>5332</v>
      </c>
      <c r="BQ227" s="1" t="s">
        <v>886</v>
      </c>
      <c r="BR227" s="1" t="s">
        <v>8876</v>
      </c>
      <c r="BS227" s="1" t="s">
        <v>79</v>
      </c>
      <c r="BT227" s="1" t="s">
        <v>5283</v>
      </c>
    </row>
    <row r="228" spans="1:72" ht="13.5" customHeight="1">
      <c r="A228" s="5" t="str">
        <f t="shared" si="11"/>
        <v>1861_화현내_0140</v>
      </c>
      <c r="B228" s="1">
        <v>1861</v>
      </c>
      <c r="C228" s="1" t="s">
        <v>9339</v>
      </c>
      <c r="D228" s="1" t="s">
        <v>9340</v>
      </c>
      <c r="E228" s="1">
        <v>227</v>
      </c>
      <c r="F228" s="1">
        <v>2</v>
      </c>
      <c r="G228" s="1" t="s">
        <v>734</v>
      </c>
      <c r="H228" s="1" t="s">
        <v>4201</v>
      </c>
      <c r="I228" s="1">
        <v>4</v>
      </c>
      <c r="L228" s="1">
        <v>1</v>
      </c>
      <c r="M228" s="1" t="s">
        <v>7996</v>
      </c>
      <c r="N228" s="1" t="s">
        <v>7997</v>
      </c>
      <c r="S228" s="1" t="s">
        <v>49</v>
      </c>
      <c r="T228" s="1" t="s">
        <v>967</v>
      </c>
      <c r="W228" s="1" t="s">
        <v>97</v>
      </c>
      <c r="X228" s="1" t="s">
        <v>8875</v>
      </c>
      <c r="Y228" s="1" t="s">
        <v>51</v>
      </c>
      <c r="Z228" s="1" t="s">
        <v>4387</v>
      </c>
      <c r="AC228" s="1">
        <v>66</v>
      </c>
      <c r="AJ228" s="1" t="s">
        <v>17</v>
      </c>
      <c r="AK228" s="1" t="s">
        <v>5254</v>
      </c>
      <c r="AL228" s="1" t="s">
        <v>58</v>
      </c>
      <c r="AM228" s="1" t="s">
        <v>5258</v>
      </c>
      <c r="AT228" s="1" t="s">
        <v>42</v>
      </c>
      <c r="AU228" s="1" t="s">
        <v>5332</v>
      </c>
      <c r="AV228" s="1" t="s">
        <v>887</v>
      </c>
      <c r="AW228" s="1" t="s">
        <v>5866</v>
      </c>
      <c r="BG228" s="1" t="s">
        <v>42</v>
      </c>
      <c r="BH228" s="1" t="s">
        <v>5332</v>
      </c>
      <c r="BI228" s="1" t="s">
        <v>888</v>
      </c>
      <c r="BJ228" s="1" t="s">
        <v>8877</v>
      </c>
      <c r="BK228" s="1" t="s">
        <v>42</v>
      </c>
      <c r="BL228" s="1" t="s">
        <v>5332</v>
      </c>
      <c r="BM228" s="1" t="s">
        <v>889</v>
      </c>
      <c r="BN228" s="1" t="s">
        <v>6630</v>
      </c>
      <c r="BO228" s="1" t="s">
        <v>42</v>
      </c>
      <c r="BP228" s="1" t="s">
        <v>5332</v>
      </c>
      <c r="BQ228" s="1" t="s">
        <v>890</v>
      </c>
      <c r="BR228" s="1" t="s">
        <v>8878</v>
      </c>
      <c r="BS228" s="1" t="s">
        <v>58</v>
      </c>
      <c r="BT228" s="1" t="s">
        <v>5258</v>
      </c>
    </row>
    <row r="229" spans="1:31" ht="13.5" customHeight="1">
      <c r="A229" s="5" t="str">
        <f t="shared" si="11"/>
        <v>1861_화현내_0140</v>
      </c>
      <c r="B229" s="1">
        <v>1861</v>
      </c>
      <c r="C229" s="1" t="s">
        <v>9339</v>
      </c>
      <c r="D229" s="1" t="s">
        <v>9340</v>
      </c>
      <c r="E229" s="1">
        <v>228</v>
      </c>
      <c r="F229" s="1">
        <v>2</v>
      </c>
      <c r="G229" s="1" t="s">
        <v>734</v>
      </c>
      <c r="H229" s="1" t="s">
        <v>4201</v>
      </c>
      <c r="I229" s="1">
        <v>4</v>
      </c>
      <c r="L229" s="1">
        <v>1</v>
      </c>
      <c r="M229" s="1" t="s">
        <v>7996</v>
      </c>
      <c r="N229" s="1" t="s">
        <v>7997</v>
      </c>
      <c r="S229" s="1" t="s">
        <v>181</v>
      </c>
      <c r="T229" s="1" t="s">
        <v>4259</v>
      </c>
      <c r="Y229" s="1" t="s">
        <v>891</v>
      </c>
      <c r="Z229" s="1" t="s">
        <v>5103</v>
      </c>
      <c r="AC229" s="1">
        <v>23</v>
      </c>
      <c r="AD229" s="1" t="s">
        <v>359</v>
      </c>
      <c r="AE229" s="1" t="s">
        <v>5217</v>
      </c>
    </row>
    <row r="230" spans="1:29" ht="13.5" customHeight="1">
      <c r="A230" s="5" t="str">
        <f t="shared" si="11"/>
        <v>1861_화현내_0140</v>
      </c>
      <c r="B230" s="1">
        <v>1861</v>
      </c>
      <c r="C230" s="1" t="s">
        <v>9339</v>
      </c>
      <c r="D230" s="1" t="s">
        <v>9340</v>
      </c>
      <c r="E230" s="1">
        <v>229</v>
      </c>
      <c r="F230" s="1">
        <v>2</v>
      </c>
      <c r="G230" s="1" t="s">
        <v>734</v>
      </c>
      <c r="H230" s="1" t="s">
        <v>4201</v>
      </c>
      <c r="I230" s="1">
        <v>4</v>
      </c>
      <c r="L230" s="1">
        <v>1</v>
      </c>
      <c r="M230" s="1" t="s">
        <v>7996</v>
      </c>
      <c r="N230" s="1" t="s">
        <v>7997</v>
      </c>
      <c r="T230" s="1" t="s">
        <v>8879</v>
      </c>
      <c r="U230" s="1" t="s">
        <v>59</v>
      </c>
      <c r="V230" s="1" t="s">
        <v>4282</v>
      </c>
      <c r="Y230" s="1" t="s">
        <v>892</v>
      </c>
      <c r="Z230" s="1" t="s">
        <v>5102</v>
      </c>
      <c r="AC230" s="1">
        <v>38</v>
      </c>
    </row>
    <row r="231" spans="1:72" ht="13.5" customHeight="1">
      <c r="A231" s="5" t="str">
        <f t="shared" si="11"/>
        <v>1861_화현내_0140</v>
      </c>
      <c r="B231" s="1">
        <v>1861</v>
      </c>
      <c r="C231" s="1" t="s">
        <v>9339</v>
      </c>
      <c r="D231" s="1" t="s">
        <v>9340</v>
      </c>
      <c r="E231" s="1">
        <v>230</v>
      </c>
      <c r="F231" s="1">
        <v>2</v>
      </c>
      <c r="G231" s="1" t="s">
        <v>734</v>
      </c>
      <c r="H231" s="1" t="s">
        <v>4201</v>
      </c>
      <c r="I231" s="1">
        <v>4</v>
      </c>
      <c r="L231" s="1">
        <v>2</v>
      </c>
      <c r="M231" s="1" t="s">
        <v>7998</v>
      </c>
      <c r="N231" s="1" t="s">
        <v>7999</v>
      </c>
      <c r="O231" s="1" t="s">
        <v>6</v>
      </c>
      <c r="P231" s="1" t="s">
        <v>4255</v>
      </c>
      <c r="T231" s="1" t="s">
        <v>8751</v>
      </c>
      <c r="U231" s="1" t="s">
        <v>37</v>
      </c>
      <c r="V231" s="1" t="s">
        <v>4283</v>
      </c>
      <c r="W231" s="1" t="s">
        <v>135</v>
      </c>
      <c r="X231" s="1" t="s">
        <v>8880</v>
      </c>
      <c r="Y231" s="1" t="s">
        <v>893</v>
      </c>
      <c r="Z231" s="1" t="s">
        <v>5101</v>
      </c>
      <c r="AC231" s="1">
        <v>41</v>
      </c>
      <c r="AD231" s="1" t="s">
        <v>299</v>
      </c>
      <c r="AE231" s="1" t="s">
        <v>5202</v>
      </c>
      <c r="AJ231" s="1" t="s">
        <v>17</v>
      </c>
      <c r="AK231" s="1" t="s">
        <v>5254</v>
      </c>
      <c r="AL231" s="1" t="s">
        <v>165</v>
      </c>
      <c r="AM231" s="1" t="s">
        <v>5302</v>
      </c>
      <c r="AT231" s="1" t="s">
        <v>37</v>
      </c>
      <c r="AU231" s="1" t="s">
        <v>4283</v>
      </c>
      <c r="AV231" s="1" t="s">
        <v>894</v>
      </c>
      <c r="AW231" s="1" t="s">
        <v>5865</v>
      </c>
      <c r="BG231" s="1" t="s">
        <v>42</v>
      </c>
      <c r="BH231" s="1" t="s">
        <v>5332</v>
      </c>
      <c r="BI231" s="1" t="s">
        <v>895</v>
      </c>
      <c r="BJ231" s="1" t="s">
        <v>6379</v>
      </c>
      <c r="BK231" s="1" t="s">
        <v>42</v>
      </c>
      <c r="BL231" s="1" t="s">
        <v>5332</v>
      </c>
      <c r="BM231" s="1" t="s">
        <v>739</v>
      </c>
      <c r="BN231" s="1" t="s">
        <v>6392</v>
      </c>
      <c r="BO231" s="1" t="s">
        <v>42</v>
      </c>
      <c r="BP231" s="1" t="s">
        <v>5332</v>
      </c>
      <c r="BQ231" s="1" t="s">
        <v>896</v>
      </c>
      <c r="BR231" s="1" t="s">
        <v>7694</v>
      </c>
      <c r="BS231" s="1" t="s">
        <v>750</v>
      </c>
      <c r="BT231" s="1" t="s">
        <v>5309</v>
      </c>
    </row>
    <row r="232" spans="1:72" ht="13.5" customHeight="1">
      <c r="A232" s="5" t="str">
        <f t="shared" si="11"/>
        <v>1861_화현내_0140</v>
      </c>
      <c r="B232" s="1">
        <v>1861</v>
      </c>
      <c r="C232" s="1" t="s">
        <v>9339</v>
      </c>
      <c r="D232" s="1" t="s">
        <v>9340</v>
      </c>
      <c r="E232" s="1">
        <v>231</v>
      </c>
      <c r="F232" s="1">
        <v>2</v>
      </c>
      <c r="G232" s="1" t="s">
        <v>734</v>
      </c>
      <c r="H232" s="1" t="s">
        <v>4201</v>
      </c>
      <c r="I232" s="1">
        <v>4</v>
      </c>
      <c r="L232" s="1">
        <v>2</v>
      </c>
      <c r="M232" s="1" t="s">
        <v>7998</v>
      </c>
      <c r="N232" s="1" t="s">
        <v>7999</v>
      </c>
      <c r="S232" s="1" t="s">
        <v>49</v>
      </c>
      <c r="T232" s="1" t="s">
        <v>967</v>
      </c>
      <c r="W232" s="1" t="s">
        <v>290</v>
      </c>
      <c r="X232" s="1" t="s">
        <v>4337</v>
      </c>
      <c r="Y232" s="1" t="s">
        <v>51</v>
      </c>
      <c r="Z232" s="1" t="s">
        <v>4387</v>
      </c>
      <c r="AC232" s="1">
        <v>40</v>
      </c>
      <c r="AD232" s="1" t="s">
        <v>40</v>
      </c>
      <c r="AE232" s="1" t="s">
        <v>5219</v>
      </c>
      <c r="AJ232" s="1" t="s">
        <v>17</v>
      </c>
      <c r="AK232" s="1" t="s">
        <v>5254</v>
      </c>
      <c r="AL232" s="1" t="s">
        <v>130</v>
      </c>
      <c r="AM232" s="1" t="s">
        <v>5257</v>
      </c>
      <c r="AT232" s="1" t="s">
        <v>42</v>
      </c>
      <c r="AU232" s="1" t="s">
        <v>5332</v>
      </c>
      <c r="AV232" s="1" t="s">
        <v>897</v>
      </c>
      <c r="AW232" s="1" t="s">
        <v>5864</v>
      </c>
      <c r="BG232" s="1" t="s">
        <v>42</v>
      </c>
      <c r="BH232" s="1" t="s">
        <v>5332</v>
      </c>
      <c r="BI232" s="1" t="s">
        <v>520</v>
      </c>
      <c r="BJ232" s="1" t="s">
        <v>4432</v>
      </c>
      <c r="BK232" s="1" t="s">
        <v>42</v>
      </c>
      <c r="BL232" s="1" t="s">
        <v>5332</v>
      </c>
      <c r="BM232" s="1" t="s">
        <v>898</v>
      </c>
      <c r="BN232" s="1" t="s">
        <v>6792</v>
      </c>
      <c r="BO232" s="1" t="s">
        <v>42</v>
      </c>
      <c r="BP232" s="1" t="s">
        <v>5332</v>
      </c>
      <c r="BQ232" s="1" t="s">
        <v>899</v>
      </c>
      <c r="BR232" s="1" t="s">
        <v>7259</v>
      </c>
      <c r="BS232" s="1" t="s">
        <v>141</v>
      </c>
      <c r="BT232" s="1" t="s">
        <v>5296</v>
      </c>
    </row>
    <row r="233" spans="1:29" ht="13.5" customHeight="1">
      <c r="A233" s="5" t="str">
        <f t="shared" si="11"/>
        <v>1861_화현내_0140</v>
      </c>
      <c r="B233" s="1">
        <v>1861</v>
      </c>
      <c r="C233" s="1" t="s">
        <v>9339</v>
      </c>
      <c r="D233" s="1" t="s">
        <v>9340</v>
      </c>
      <c r="E233" s="1">
        <v>232</v>
      </c>
      <c r="F233" s="1">
        <v>2</v>
      </c>
      <c r="G233" s="1" t="s">
        <v>734</v>
      </c>
      <c r="H233" s="1" t="s">
        <v>4201</v>
      </c>
      <c r="I233" s="1">
        <v>4</v>
      </c>
      <c r="L233" s="1">
        <v>2</v>
      </c>
      <c r="M233" s="1" t="s">
        <v>7998</v>
      </c>
      <c r="N233" s="1" t="s">
        <v>7999</v>
      </c>
      <c r="S233" s="1" t="s">
        <v>181</v>
      </c>
      <c r="T233" s="1" t="s">
        <v>4259</v>
      </c>
      <c r="U233" s="1" t="s">
        <v>37</v>
      </c>
      <c r="V233" s="1" t="s">
        <v>4283</v>
      </c>
      <c r="Y233" s="1" t="s">
        <v>900</v>
      </c>
      <c r="Z233" s="1" t="s">
        <v>5100</v>
      </c>
      <c r="AC233" s="1">
        <v>22</v>
      </c>
    </row>
    <row r="234" spans="1:29" ht="13.5" customHeight="1">
      <c r="A234" s="5" t="str">
        <f t="shared" si="11"/>
        <v>1861_화현내_0140</v>
      </c>
      <c r="B234" s="1">
        <v>1861</v>
      </c>
      <c r="C234" s="1" t="s">
        <v>9339</v>
      </c>
      <c r="D234" s="1" t="s">
        <v>9340</v>
      </c>
      <c r="E234" s="1">
        <v>233</v>
      </c>
      <c r="F234" s="1">
        <v>2</v>
      </c>
      <c r="G234" s="1" t="s">
        <v>734</v>
      </c>
      <c r="H234" s="1" t="s">
        <v>4201</v>
      </c>
      <c r="I234" s="1">
        <v>4</v>
      </c>
      <c r="L234" s="1">
        <v>2</v>
      </c>
      <c r="M234" s="1" t="s">
        <v>7998</v>
      </c>
      <c r="N234" s="1" t="s">
        <v>7999</v>
      </c>
      <c r="T234" s="1" t="s">
        <v>8753</v>
      </c>
      <c r="U234" s="1" t="s">
        <v>61</v>
      </c>
      <c r="V234" s="1" t="s">
        <v>4295</v>
      </c>
      <c r="Y234" s="1" t="s">
        <v>901</v>
      </c>
      <c r="Z234" s="1" t="s">
        <v>5099</v>
      </c>
      <c r="AC234" s="1">
        <v>46</v>
      </c>
    </row>
    <row r="235" spans="1:72" ht="13.5" customHeight="1">
      <c r="A235" s="5" t="str">
        <f t="shared" si="11"/>
        <v>1861_화현내_0140</v>
      </c>
      <c r="B235" s="1">
        <v>1861</v>
      </c>
      <c r="C235" s="1" t="s">
        <v>9339</v>
      </c>
      <c r="D235" s="1" t="s">
        <v>9340</v>
      </c>
      <c r="E235" s="1">
        <v>234</v>
      </c>
      <c r="F235" s="1">
        <v>2</v>
      </c>
      <c r="G235" s="1" t="s">
        <v>734</v>
      </c>
      <c r="H235" s="1" t="s">
        <v>4201</v>
      </c>
      <c r="I235" s="1">
        <v>4</v>
      </c>
      <c r="L235" s="1">
        <v>3</v>
      </c>
      <c r="M235" s="1" t="s">
        <v>8000</v>
      </c>
      <c r="N235" s="1" t="s">
        <v>8001</v>
      </c>
      <c r="T235" s="1" t="s">
        <v>8825</v>
      </c>
      <c r="U235" s="1" t="s">
        <v>37</v>
      </c>
      <c r="V235" s="1" t="s">
        <v>4283</v>
      </c>
      <c r="W235" s="1" t="s">
        <v>97</v>
      </c>
      <c r="X235" s="1" t="s">
        <v>8881</v>
      </c>
      <c r="Y235" s="1" t="s">
        <v>902</v>
      </c>
      <c r="Z235" s="1" t="s">
        <v>4535</v>
      </c>
      <c r="AC235" s="1">
        <v>17</v>
      </c>
      <c r="AD235" s="1" t="s">
        <v>854</v>
      </c>
      <c r="AE235" s="1" t="s">
        <v>5207</v>
      </c>
      <c r="AJ235" s="1" t="s">
        <v>17</v>
      </c>
      <c r="AK235" s="1" t="s">
        <v>5254</v>
      </c>
      <c r="AL235" s="1" t="s">
        <v>88</v>
      </c>
      <c r="AM235" s="1" t="s">
        <v>7489</v>
      </c>
      <c r="AT235" s="1" t="s">
        <v>42</v>
      </c>
      <c r="AU235" s="1" t="s">
        <v>5332</v>
      </c>
      <c r="AV235" s="1" t="s">
        <v>903</v>
      </c>
      <c r="AW235" s="1" t="s">
        <v>5863</v>
      </c>
      <c r="BG235" s="1" t="s">
        <v>42</v>
      </c>
      <c r="BH235" s="1" t="s">
        <v>5332</v>
      </c>
      <c r="BI235" s="1" t="s">
        <v>904</v>
      </c>
      <c r="BJ235" s="1" t="s">
        <v>6378</v>
      </c>
      <c r="BK235" s="1" t="s">
        <v>42</v>
      </c>
      <c r="BL235" s="1" t="s">
        <v>5332</v>
      </c>
      <c r="BM235" s="1" t="s">
        <v>905</v>
      </c>
      <c r="BN235" s="1" t="s">
        <v>6791</v>
      </c>
      <c r="BQ235" s="1" t="s">
        <v>906</v>
      </c>
      <c r="BR235" s="1" t="s">
        <v>7258</v>
      </c>
      <c r="BS235" s="1" t="s">
        <v>41</v>
      </c>
      <c r="BT235" s="1" t="s">
        <v>5259</v>
      </c>
    </row>
    <row r="236" spans="1:29" ht="13.5" customHeight="1">
      <c r="A236" s="5" t="str">
        <f t="shared" si="11"/>
        <v>1861_화현내_0140</v>
      </c>
      <c r="B236" s="1">
        <v>1861</v>
      </c>
      <c r="C236" s="1" t="s">
        <v>9339</v>
      </c>
      <c r="D236" s="1" t="s">
        <v>9340</v>
      </c>
      <c r="E236" s="1">
        <v>235</v>
      </c>
      <c r="F236" s="1">
        <v>2</v>
      </c>
      <c r="G236" s="1" t="s">
        <v>734</v>
      </c>
      <c r="H236" s="1" t="s">
        <v>4201</v>
      </c>
      <c r="I236" s="1">
        <v>4</v>
      </c>
      <c r="L236" s="1">
        <v>3</v>
      </c>
      <c r="M236" s="1" t="s">
        <v>8000</v>
      </c>
      <c r="N236" s="1" t="s">
        <v>8001</v>
      </c>
      <c r="S236" s="1" t="s">
        <v>96</v>
      </c>
      <c r="T236" s="1" t="s">
        <v>4261</v>
      </c>
      <c r="W236" s="1" t="s">
        <v>259</v>
      </c>
      <c r="X236" s="1" t="s">
        <v>4268</v>
      </c>
      <c r="Y236" s="1" t="s">
        <v>51</v>
      </c>
      <c r="Z236" s="1" t="s">
        <v>4387</v>
      </c>
      <c r="AC236" s="1">
        <v>58</v>
      </c>
    </row>
    <row r="237" spans="1:72" ht="13.5" customHeight="1">
      <c r="A237" s="5" t="str">
        <f t="shared" si="11"/>
        <v>1861_화현내_0140</v>
      </c>
      <c r="B237" s="1">
        <v>1861</v>
      </c>
      <c r="C237" s="1" t="s">
        <v>9339</v>
      </c>
      <c r="D237" s="1" t="s">
        <v>9340</v>
      </c>
      <c r="E237" s="1">
        <v>236</v>
      </c>
      <c r="F237" s="1">
        <v>2</v>
      </c>
      <c r="G237" s="1" t="s">
        <v>734</v>
      </c>
      <c r="H237" s="1" t="s">
        <v>4201</v>
      </c>
      <c r="I237" s="1">
        <v>4</v>
      </c>
      <c r="L237" s="1">
        <v>4</v>
      </c>
      <c r="M237" s="1" t="s">
        <v>8002</v>
      </c>
      <c r="N237" s="1" t="s">
        <v>8003</v>
      </c>
      <c r="T237" s="1" t="s">
        <v>8783</v>
      </c>
      <c r="U237" s="1" t="s">
        <v>37</v>
      </c>
      <c r="V237" s="1" t="s">
        <v>4283</v>
      </c>
      <c r="W237" s="1" t="s">
        <v>288</v>
      </c>
      <c r="X237" s="1" t="s">
        <v>4347</v>
      </c>
      <c r="Y237" s="1" t="s">
        <v>907</v>
      </c>
      <c r="Z237" s="1" t="s">
        <v>5098</v>
      </c>
      <c r="AC237" s="1">
        <v>72</v>
      </c>
      <c r="AD237" s="1" t="s">
        <v>98</v>
      </c>
      <c r="AE237" s="1" t="s">
        <v>5192</v>
      </c>
      <c r="AJ237" s="1" t="s">
        <v>17</v>
      </c>
      <c r="AK237" s="1" t="s">
        <v>5254</v>
      </c>
      <c r="AL237" s="1" t="s">
        <v>172</v>
      </c>
      <c r="AM237" s="1" t="s">
        <v>5319</v>
      </c>
      <c r="AT237" s="1" t="s">
        <v>42</v>
      </c>
      <c r="AU237" s="1" t="s">
        <v>5332</v>
      </c>
      <c r="AV237" s="1" t="s">
        <v>908</v>
      </c>
      <c r="AW237" s="1" t="s">
        <v>5862</v>
      </c>
      <c r="BG237" s="1" t="s">
        <v>42</v>
      </c>
      <c r="BH237" s="1" t="s">
        <v>5332</v>
      </c>
      <c r="BI237" s="1" t="s">
        <v>866</v>
      </c>
      <c r="BJ237" s="1" t="s">
        <v>6377</v>
      </c>
      <c r="BK237" s="1" t="s">
        <v>42</v>
      </c>
      <c r="BL237" s="1" t="s">
        <v>5332</v>
      </c>
      <c r="BM237" s="1" t="s">
        <v>867</v>
      </c>
      <c r="BN237" s="1" t="s">
        <v>6790</v>
      </c>
      <c r="BO237" s="1" t="s">
        <v>42</v>
      </c>
      <c r="BP237" s="1" t="s">
        <v>5332</v>
      </c>
      <c r="BQ237" s="1" t="s">
        <v>909</v>
      </c>
      <c r="BR237" s="1" t="s">
        <v>7555</v>
      </c>
      <c r="BS237" s="1" t="s">
        <v>88</v>
      </c>
      <c r="BT237" s="1" t="s">
        <v>7489</v>
      </c>
    </row>
    <row r="238" spans="1:72" ht="13.5" customHeight="1">
      <c r="A238" s="5" t="str">
        <f t="shared" si="11"/>
        <v>1861_화현내_0140</v>
      </c>
      <c r="B238" s="1">
        <v>1861</v>
      </c>
      <c r="C238" s="1" t="s">
        <v>9339</v>
      </c>
      <c r="D238" s="1" t="s">
        <v>9340</v>
      </c>
      <c r="E238" s="1">
        <v>237</v>
      </c>
      <c r="F238" s="1">
        <v>2</v>
      </c>
      <c r="G238" s="1" t="s">
        <v>734</v>
      </c>
      <c r="H238" s="1" t="s">
        <v>4201</v>
      </c>
      <c r="I238" s="1">
        <v>4</v>
      </c>
      <c r="L238" s="1">
        <v>4</v>
      </c>
      <c r="M238" s="1" t="s">
        <v>8002</v>
      </c>
      <c r="N238" s="1" t="s">
        <v>8003</v>
      </c>
      <c r="S238" s="1" t="s">
        <v>49</v>
      </c>
      <c r="T238" s="1" t="s">
        <v>967</v>
      </c>
      <c r="W238" s="1" t="s">
        <v>259</v>
      </c>
      <c r="X238" s="1" t="s">
        <v>4268</v>
      </c>
      <c r="Y238" s="1" t="s">
        <v>51</v>
      </c>
      <c r="Z238" s="1" t="s">
        <v>4387</v>
      </c>
      <c r="AC238" s="1">
        <v>72</v>
      </c>
      <c r="AD238" s="1" t="s">
        <v>98</v>
      </c>
      <c r="AE238" s="1" t="s">
        <v>5192</v>
      </c>
      <c r="AJ238" s="1" t="s">
        <v>17</v>
      </c>
      <c r="AK238" s="1" t="s">
        <v>5254</v>
      </c>
      <c r="AL238" s="1" t="s">
        <v>41</v>
      </c>
      <c r="AM238" s="1" t="s">
        <v>5259</v>
      </c>
      <c r="AT238" s="1" t="s">
        <v>42</v>
      </c>
      <c r="AU238" s="1" t="s">
        <v>5332</v>
      </c>
      <c r="AV238" s="1" t="s">
        <v>910</v>
      </c>
      <c r="AW238" s="1" t="s">
        <v>5730</v>
      </c>
      <c r="BG238" s="1" t="s">
        <v>42</v>
      </c>
      <c r="BH238" s="1" t="s">
        <v>5332</v>
      </c>
      <c r="BI238" s="1" t="s">
        <v>911</v>
      </c>
      <c r="BJ238" s="1" t="s">
        <v>6376</v>
      </c>
      <c r="BK238" s="1" t="s">
        <v>42</v>
      </c>
      <c r="BL238" s="1" t="s">
        <v>5332</v>
      </c>
      <c r="BM238" s="1" t="s">
        <v>912</v>
      </c>
      <c r="BN238" s="1" t="s">
        <v>6789</v>
      </c>
      <c r="BO238" s="1" t="s">
        <v>42</v>
      </c>
      <c r="BP238" s="1" t="s">
        <v>5332</v>
      </c>
      <c r="BQ238" s="1" t="s">
        <v>913</v>
      </c>
      <c r="BR238" s="1" t="s">
        <v>7257</v>
      </c>
      <c r="BS238" s="1" t="s">
        <v>914</v>
      </c>
      <c r="BT238" s="1" t="s">
        <v>5284</v>
      </c>
    </row>
    <row r="239" spans="1:31" ht="13.5" customHeight="1">
      <c r="A239" s="5" t="str">
        <f t="shared" si="11"/>
        <v>1861_화현내_0140</v>
      </c>
      <c r="B239" s="1">
        <v>1861</v>
      </c>
      <c r="C239" s="1" t="s">
        <v>9339</v>
      </c>
      <c r="D239" s="1" t="s">
        <v>9340</v>
      </c>
      <c r="E239" s="1">
        <v>238</v>
      </c>
      <c r="F239" s="1">
        <v>2</v>
      </c>
      <c r="G239" s="1" t="s">
        <v>734</v>
      </c>
      <c r="H239" s="1" t="s">
        <v>4201</v>
      </c>
      <c r="I239" s="1">
        <v>4</v>
      </c>
      <c r="L239" s="1">
        <v>4</v>
      </c>
      <c r="M239" s="1" t="s">
        <v>8002</v>
      </c>
      <c r="N239" s="1" t="s">
        <v>8003</v>
      </c>
      <c r="S239" s="1" t="s">
        <v>181</v>
      </c>
      <c r="T239" s="1" t="s">
        <v>4259</v>
      </c>
      <c r="Y239" s="1" t="s">
        <v>915</v>
      </c>
      <c r="Z239" s="1" t="s">
        <v>5097</v>
      </c>
      <c r="AC239" s="1">
        <v>35</v>
      </c>
      <c r="AD239" s="1" t="s">
        <v>205</v>
      </c>
      <c r="AE239" s="1" t="s">
        <v>5214</v>
      </c>
    </row>
    <row r="240" spans="1:72" ht="13.5" customHeight="1">
      <c r="A240" s="5" t="str">
        <f t="shared" si="11"/>
        <v>1861_화현내_0140</v>
      </c>
      <c r="B240" s="1">
        <v>1861</v>
      </c>
      <c r="C240" s="1" t="s">
        <v>9339</v>
      </c>
      <c r="D240" s="1" t="s">
        <v>9340</v>
      </c>
      <c r="E240" s="1">
        <v>239</v>
      </c>
      <c r="F240" s="1">
        <v>2</v>
      </c>
      <c r="G240" s="1" t="s">
        <v>734</v>
      </c>
      <c r="H240" s="1" t="s">
        <v>4201</v>
      </c>
      <c r="I240" s="1">
        <v>4</v>
      </c>
      <c r="L240" s="1">
        <v>5</v>
      </c>
      <c r="M240" s="1" t="s">
        <v>881</v>
      </c>
      <c r="N240" s="1" t="s">
        <v>4244</v>
      </c>
      <c r="T240" s="1" t="s">
        <v>8882</v>
      </c>
      <c r="U240" s="1" t="s">
        <v>37</v>
      </c>
      <c r="V240" s="1" t="s">
        <v>4283</v>
      </c>
      <c r="W240" s="1" t="s">
        <v>288</v>
      </c>
      <c r="X240" s="1" t="s">
        <v>4347</v>
      </c>
      <c r="Y240" s="1" t="s">
        <v>916</v>
      </c>
      <c r="Z240" s="1" t="s">
        <v>5096</v>
      </c>
      <c r="AC240" s="1">
        <v>44</v>
      </c>
      <c r="AD240" s="1" t="s">
        <v>65</v>
      </c>
      <c r="AE240" s="1" t="s">
        <v>5142</v>
      </c>
      <c r="AJ240" s="1" t="s">
        <v>17</v>
      </c>
      <c r="AK240" s="1" t="s">
        <v>5254</v>
      </c>
      <c r="AL240" s="1" t="s">
        <v>172</v>
      </c>
      <c r="AM240" s="1" t="s">
        <v>5319</v>
      </c>
      <c r="AT240" s="1" t="s">
        <v>42</v>
      </c>
      <c r="AU240" s="1" t="s">
        <v>5332</v>
      </c>
      <c r="AV240" s="1" t="s">
        <v>917</v>
      </c>
      <c r="AW240" s="1" t="s">
        <v>4399</v>
      </c>
      <c r="BG240" s="1" t="s">
        <v>42</v>
      </c>
      <c r="BH240" s="1" t="s">
        <v>5332</v>
      </c>
      <c r="BI240" s="1" t="s">
        <v>865</v>
      </c>
      <c r="BJ240" s="1" t="s">
        <v>5868</v>
      </c>
      <c r="BM240" s="1" t="s">
        <v>866</v>
      </c>
      <c r="BN240" s="1" t="s">
        <v>6377</v>
      </c>
      <c r="BQ240" s="1" t="s">
        <v>918</v>
      </c>
      <c r="BR240" s="1" t="s">
        <v>7249</v>
      </c>
      <c r="BS240" s="1" t="s">
        <v>88</v>
      </c>
      <c r="BT240" s="1" t="s">
        <v>7489</v>
      </c>
    </row>
    <row r="241" spans="1:72" ht="13.5" customHeight="1">
      <c r="A241" s="5" t="str">
        <f t="shared" si="11"/>
        <v>1861_화현내_0140</v>
      </c>
      <c r="B241" s="1">
        <v>1861</v>
      </c>
      <c r="C241" s="1" t="s">
        <v>9339</v>
      </c>
      <c r="D241" s="1" t="s">
        <v>9340</v>
      </c>
      <c r="E241" s="1">
        <v>240</v>
      </c>
      <c r="F241" s="1">
        <v>2</v>
      </c>
      <c r="G241" s="1" t="s">
        <v>734</v>
      </c>
      <c r="H241" s="1" t="s">
        <v>4201</v>
      </c>
      <c r="I241" s="1">
        <v>4</v>
      </c>
      <c r="L241" s="1">
        <v>5</v>
      </c>
      <c r="M241" s="1" t="s">
        <v>881</v>
      </c>
      <c r="N241" s="1" t="s">
        <v>4244</v>
      </c>
      <c r="S241" s="1" t="s">
        <v>49</v>
      </c>
      <c r="T241" s="1" t="s">
        <v>967</v>
      </c>
      <c r="W241" s="1" t="s">
        <v>97</v>
      </c>
      <c r="X241" s="1" t="s">
        <v>8883</v>
      </c>
      <c r="Y241" s="1" t="s">
        <v>51</v>
      </c>
      <c r="Z241" s="1" t="s">
        <v>4387</v>
      </c>
      <c r="AC241" s="1">
        <v>46</v>
      </c>
      <c r="AJ241" s="1" t="s">
        <v>17</v>
      </c>
      <c r="AK241" s="1" t="s">
        <v>5254</v>
      </c>
      <c r="AL241" s="1" t="s">
        <v>88</v>
      </c>
      <c r="AM241" s="1" t="s">
        <v>7489</v>
      </c>
      <c r="AT241" s="1" t="s">
        <v>42</v>
      </c>
      <c r="AU241" s="1" t="s">
        <v>5332</v>
      </c>
      <c r="AV241" s="1" t="s">
        <v>86</v>
      </c>
      <c r="AW241" s="1" t="s">
        <v>5861</v>
      </c>
      <c r="BG241" s="1" t="s">
        <v>42</v>
      </c>
      <c r="BH241" s="1" t="s">
        <v>5332</v>
      </c>
      <c r="BI241" s="1" t="s">
        <v>919</v>
      </c>
      <c r="BJ241" s="1" t="s">
        <v>8884</v>
      </c>
      <c r="BM241" s="1" t="s">
        <v>920</v>
      </c>
      <c r="BN241" s="1" t="s">
        <v>6788</v>
      </c>
      <c r="BQ241" s="1" t="s">
        <v>921</v>
      </c>
      <c r="BR241" s="1" t="s">
        <v>7256</v>
      </c>
      <c r="BS241" s="1" t="s">
        <v>91</v>
      </c>
      <c r="BT241" s="1" t="s">
        <v>5274</v>
      </c>
    </row>
    <row r="242" spans="1:72" ht="13.5" customHeight="1">
      <c r="A242" s="5" t="str">
        <f aca="true" t="shared" si="12" ref="A242:A264">HYPERLINK("http://kyu.snu.ac.kr/sdhj/index.jsp?type=hj/GK14782_00IH_0001_0141.jpg","1861_화현내_0141")</f>
        <v>1861_화현내_0141</v>
      </c>
      <c r="B242" s="1">
        <v>1861</v>
      </c>
      <c r="C242" s="1" t="s">
        <v>9339</v>
      </c>
      <c r="D242" s="1" t="s">
        <v>9340</v>
      </c>
      <c r="E242" s="1">
        <v>241</v>
      </c>
      <c r="F242" s="1">
        <v>2</v>
      </c>
      <c r="G242" s="1" t="s">
        <v>734</v>
      </c>
      <c r="H242" s="1" t="s">
        <v>4201</v>
      </c>
      <c r="I242" s="1">
        <v>5</v>
      </c>
      <c r="J242" s="1" t="s">
        <v>922</v>
      </c>
      <c r="K242" s="1" t="s">
        <v>4205</v>
      </c>
      <c r="L242" s="1">
        <v>1</v>
      </c>
      <c r="M242" s="1" t="s">
        <v>8004</v>
      </c>
      <c r="N242" s="1" t="s">
        <v>8005</v>
      </c>
      <c r="T242" s="1" t="s">
        <v>8885</v>
      </c>
      <c r="U242" s="1" t="s">
        <v>37</v>
      </c>
      <c r="V242" s="1" t="s">
        <v>4283</v>
      </c>
      <c r="W242" s="1" t="s">
        <v>259</v>
      </c>
      <c r="X242" s="1" t="s">
        <v>4268</v>
      </c>
      <c r="Y242" s="1" t="s">
        <v>923</v>
      </c>
      <c r="Z242" s="1" t="s">
        <v>5095</v>
      </c>
      <c r="AC242" s="1">
        <v>82</v>
      </c>
      <c r="AD242" s="1" t="s">
        <v>807</v>
      </c>
      <c r="AE242" s="1" t="s">
        <v>5243</v>
      </c>
      <c r="AJ242" s="1" t="s">
        <v>17</v>
      </c>
      <c r="AK242" s="1" t="s">
        <v>5254</v>
      </c>
      <c r="AL242" s="1" t="s">
        <v>41</v>
      </c>
      <c r="AM242" s="1" t="s">
        <v>5259</v>
      </c>
      <c r="AT242" s="1" t="s">
        <v>42</v>
      </c>
      <c r="AU242" s="1" t="s">
        <v>5332</v>
      </c>
      <c r="AV242" s="1" t="s">
        <v>924</v>
      </c>
      <c r="AW242" s="1" t="s">
        <v>4603</v>
      </c>
      <c r="AZ242" s="1" t="s">
        <v>925</v>
      </c>
      <c r="BA242" s="1" t="s">
        <v>5954</v>
      </c>
      <c r="BG242" s="1" t="s">
        <v>42</v>
      </c>
      <c r="BH242" s="1" t="s">
        <v>5332</v>
      </c>
      <c r="BI242" s="1" t="s">
        <v>926</v>
      </c>
      <c r="BJ242" s="1" t="s">
        <v>8886</v>
      </c>
      <c r="BK242" s="1" t="s">
        <v>927</v>
      </c>
      <c r="BL242" s="1" t="s">
        <v>5341</v>
      </c>
      <c r="BM242" s="1" t="s">
        <v>928</v>
      </c>
      <c r="BN242" s="1" t="s">
        <v>4724</v>
      </c>
      <c r="BQ242" s="1" t="s">
        <v>929</v>
      </c>
      <c r="BR242" s="1" t="s">
        <v>7255</v>
      </c>
      <c r="BS242" s="1" t="s">
        <v>465</v>
      </c>
      <c r="BT242" s="1" t="s">
        <v>5266</v>
      </c>
    </row>
    <row r="243" spans="1:29" ht="13.5" customHeight="1">
      <c r="A243" s="5" t="str">
        <f t="shared" si="12"/>
        <v>1861_화현내_0141</v>
      </c>
      <c r="B243" s="1">
        <v>1861</v>
      </c>
      <c r="C243" s="1" t="s">
        <v>9339</v>
      </c>
      <c r="D243" s="1" t="s">
        <v>9340</v>
      </c>
      <c r="E243" s="1">
        <v>242</v>
      </c>
      <c r="F243" s="1">
        <v>2</v>
      </c>
      <c r="G243" s="1" t="s">
        <v>734</v>
      </c>
      <c r="H243" s="1" t="s">
        <v>4201</v>
      </c>
      <c r="I243" s="1">
        <v>5</v>
      </c>
      <c r="L243" s="1">
        <v>1</v>
      </c>
      <c r="M243" s="1" t="s">
        <v>8004</v>
      </c>
      <c r="N243" s="1" t="s">
        <v>8005</v>
      </c>
      <c r="S243" s="1" t="s">
        <v>181</v>
      </c>
      <c r="T243" s="1" t="s">
        <v>4259</v>
      </c>
      <c r="Y243" s="1" t="s">
        <v>930</v>
      </c>
      <c r="Z243" s="1" t="s">
        <v>5094</v>
      </c>
      <c r="AC243" s="1">
        <v>40</v>
      </c>
    </row>
    <row r="244" spans="1:29" ht="13.5" customHeight="1">
      <c r="A244" s="5" t="str">
        <f t="shared" si="12"/>
        <v>1861_화현내_0141</v>
      </c>
      <c r="B244" s="1">
        <v>1861</v>
      </c>
      <c r="C244" s="1" t="s">
        <v>9339</v>
      </c>
      <c r="D244" s="1" t="s">
        <v>9340</v>
      </c>
      <c r="E244" s="1">
        <v>243</v>
      </c>
      <c r="F244" s="1">
        <v>2</v>
      </c>
      <c r="G244" s="1" t="s">
        <v>734</v>
      </c>
      <c r="H244" s="1" t="s">
        <v>4201</v>
      </c>
      <c r="I244" s="1">
        <v>5</v>
      </c>
      <c r="L244" s="1">
        <v>1</v>
      </c>
      <c r="M244" s="1" t="s">
        <v>8004</v>
      </c>
      <c r="N244" s="1" t="s">
        <v>8005</v>
      </c>
      <c r="S244" s="1" t="s">
        <v>184</v>
      </c>
      <c r="T244" s="1" t="s">
        <v>4260</v>
      </c>
      <c r="W244" s="1" t="s">
        <v>135</v>
      </c>
      <c r="X244" s="1" t="s">
        <v>8887</v>
      </c>
      <c r="Y244" s="1" t="s">
        <v>51</v>
      </c>
      <c r="Z244" s="1" t="s">
        <v>4387</v>
      </c>
      <c r="AC244" s="1">
        <v>37</v>
      </c>
    </row>
    <row r="245" spans="1:72" ht="13.5" customHeight="1">
      <c r="A245" s="5" t="str">
        <f t="shared" si="12"/>
        <v>1861_화현내_0141</v>
      </c>
      <c r="B245" s="1">
        <v>1861</v>
      </c>
      <c r="C245" s="1" t="s">
        <v>9339</v>
      </c>
      <c r="D245" s="1" t="s">
        <v>9340</v>
      </c>
      <c r="E245" s="1">
        <v>244</v>
      </c>
      <c r="F245" s="1">
        <v>2</v>
      </c>
      <c r="G245" s="1" t="s">
        <v>734</v>
      </c>
      <c r="H245" s="1" t="s">
        <v>4201</v>
      </c>
      <c r="I245" s="1">
        <v>5</v>
      </c>
      <c r="L245" s="1">
        <v>2</v>
      </c>
      <c r="M245" s="1" t="s">
        <v>8006</v>
      </c>
      <c r="N245" s="1" t="s">
        <v>8007</v>
      </c>
      <c r="T245" s="1" t="s">
        <v>8885</v>
      </c>
      <c r="U245" s="1" t="s">
        <v>37</v>
      </c>
      <c r="V245" s="1" t="s">
        <v>4283</v>
      </c>
      <c r="W245" s="1" t="s">
        <v>38</v>
      </c>
      <c r="X245" s="1" t="s">
        <v>4338</v>
      </c>
      <c r="Y245" s="1" t="s">
        <v>843</v>
      </c>
      <c r="Z245" s="1" t="s">
        <v>5093</v>
      </c>
      <c r="AC245" s="1">
        <v>54</v>
      </c>
      <c r="AD245" s="1" t="s">
        <v>221</v>
      </c>
      <c r="AE245" s="1" t="s">
        <v>5245</v>
      </c>
      <c r="AJ245" s="1" t="s">
        <v>17</v>
      </c>
      <c r="AK245" s="1" t="s">
        <v>5254</v>
      </c>
      <c r="AL245" s="1" t="s">
        <v>41</v>
      </c>
      <c r="AM245" s="1" t="s">
        <v>5259</v>
      </c>
      <c r="AT245" s="1" t="s">
        <v>42</v>
      </c>
      <c r="AU245" s="1" t="s">
        <v>5332</v>
      </c>
      <c r="AV245" s="1" t="s">
        <v>931</v>
      </c>
      <c r="AW245" s="1" t="s">
        <v>5860</v>
      </c>
      <c r="BG245" s="1" t="s">
        <v>42</v>
      </c>
      <c r="BH245" s="1" t="s">
        <v>5332</v>
      </c>
      <c r="BI245" s="1" t="s">
        <v>306</v>
      </c>
      <c r="BJ245" s="1" t="s">
        <v>6150</v>
      </c>
      <c r="BM245" s="1" t="s">
        <v>932</v>
      </c>
      <c r="BN245" s="1" t="s">
        <v>6177</v>
      </c>
      <c r="BQ245" s="1" t="s">
        <v>933</v>
      </c>
      <c r="BR245" s="1" t="s">
        <v>7254</v>
      </c>
      <c r="BS245" s="1" t="s">
        <v>180</v>
      </c>
      <c r="BT245" s="1" t="s">
        <v>5255</v>
      </c>
    </row>
    <row r="246" spans="1:70" ht="13.5" customHeight="1">
      <c r="A246" s="5" t="str">
        <f t="shared" si="12"/>
        <v>1861_화현내_0141</v>
      </c>
      <c r="B246" s="1">
        <v>1861</v>
      </c>
      <c r="C246" s="1" t="s">
        <v>9339</v>
      </c>
      <c r="D246" s="1" t="s">
        <v>9340</v>
      </c>
      <c r="E246" s="1">
        <v>245</v>
      </c>
      <c r="F246" s="1">
        <v>2</v>
      </c>
      <c r="G246" s="1" t="s">
        <v>734</v>
      </c>
      <c r="H246" s="1" t="s">
        <v>4201</v>
      </c>
      <c r="I246" s="1">
        <v>5</v>
      </c>
      <c r="L246" s="1">
        <v>2</v>
      </c>
      <c r="M246" s="1" t="s">
        <v>8006</v>
      </c>
      <c r="N246" s="1" t="s">
        <v>8007</v>
      </c>
      <c r="S246" s="1" t="s">
        <v>49</v>
      </c>
      <c r="T246" s="1" t="s">
        <v>967</v>
      </c>
      <c r="W246" s="1" t="s">
        <v>97</v>
      </c>
      <c r="X246" s="1" t="s">
        <v>8888</v>
      </c>
      <c r="Y246" s="1" t="s">
        <v>51</v>
      </c>
      <c r="Z246" s="1" t="s">
        <v>4387</v>
      </c>
      <c r="AC246" s="1">
        <v>48</v>
      </c>
      <c r="AJ246" s="1" t="s">
        <v>17</v>
      </c>
      <c r="AK246" s="1" t="s">
        <v>5254</v>
      </c>
      <c r="AL246" s="1" t="s">
        <v>125</v>
      </c>
      <c r="AM246" s="1" t="s">
        <v>5270</v>
      </c>
      <c r="AT246" s="1" t="s">
        <v>42</v>
      </c>
      <c r="AU246" s="1" t="s">
        <v>5332</v>
      </c>
      <c r="AV246" s="1" t="s">
        <v>934</v>
      </c>
      <c r="AW246" s="1" t="s">
        <v>5070</v>
      </c>
      <c r="BG246" s="1" t="s">
        <v>42</v>
      </c>
      <c r="BH246" s="1" t="s">
        <v>5332</v>
      </c>
      <c r="BI246" s="1" t="s">
        <v>935</v>
      </c>
      <c r="BJ246" s="1" t="s">
        <v>6375</v>
      </c>
      <c r="BM246" s="1" t="s">
        <v>936</v>
      </c>
      <c r="BN246" s="1" t="s">
        <v>5583</v>
      </c>
      <c r="BQ246" s="1" t="s">
        <v>937</v>
      </c>
      <c r="BR246" s="1" t="s">
        <v>7253</v>
      </c>
    </row>
    <row r="247" spans="1:70" ht="13.5" customHeight="1">
      <c r="A247" s="5" t="str">
        <f t="shared" si="12"/>
        <v>1861_화현내_0141</v>
      </c>
      <c r="B247" s="1">
        <v>1861</v>
      </c>
      <c r="C247" s="1" t="s">
        <v>9339</v>
      </c>
      <c r="D247" s="1" t="s">
        <v>9340</v>
      </c>
      <c r="E247" s="1">
        <v>246</v>
      </c>
      <c r="F247" s="1">
        <v>2</v>
      </c>
      <c r="G247" s="1" t="s">
        <v>734</v>
      </c>
      <c r="H247" s="1" t="s">
        <v>4201</v>
      </c>
      <c r="I247" s="1">
        <v>5</v>
      </c>
      <c r="L247" s="1">
        <v>3</v>
      </c>
      <c r="M247" s="1" t="s">
        <v>8008</v>
      </c>
      <c r="N247" s="1" t="s">
        <v>8009</v>
      </c>
      <c r="T247" s="1" t="s">
        <v>8885</v>
      </c>
      <c r="U247" s="1" t="s">
        <v>37</v>
      </c>
      <c r="V247" s="1" t="s">
        <v>4283</v>
      </c>
      <c r="W247" s="1" t="s">
        <v>72</v>
      </c>
      <c r="X247" s="1" t="s">
        <v>4341</v>
      </c>
      <c r="Y247" s="1" t="s">
        <v>938</v>
      </c>
      <c r="Z247" s="1" t="s">
        <v>5092</v>
      </c>
      <c r="AC247" s="1">
        <v>58</v>
      </c>
      <c r="AD247" s="1" t="s">
        <v>433</v>
      </c>
      <c r="AE247" s="1" t="s">
        <v>5199</v>
      </c>
      <c r="AJ247" s="1" t="s">
        <v>17</v>
      </c>
      <c r="AK247" s="1" t="s">
        <v>5254</v>
      </c>
      <c r="AL247" s="1" t="s">
        <v>58</v>
      </c>
      <c r="AM247" s="1" t="s">
        <v>5258</v>
      </c>
      <c r="AT247" s="1" t="s">
        <v>42</v>
      </c>
      <c r="AU247" s="1" t="s">
        <v>5332</v>
      </c>
      <c r="AV247" s="1" t="s">
        <v>939</v>
      </c>
      <c r="AW247" s="1" t="s">
        <v>5859</v>
      </c>
      <c r="BG247" s="1" t="s">
        <v>42</v>
      </c>
      <c r="BH247" s="1" t="s">
        <v>5332</v>
      </c>
      <c r="BI247" s="1" t="s">
        <v>940</v>
      </c>
      <c r="BJ247" s="1" t="s">
        <v>7518</v>
      </c>
      <c r="BM247" s="1" t="s">
        <v>941</v>
      </c>
      <c r="BN247" s="1" t="s">
        <v>6557</v>
      </c>
      <c r="BO247" s="1" t="s">
        <v>42</v>
      </c>
      <c r="BP247" s="1" t="s">
        <v>5332</v>
      </c>
      <c r="BQ247" s="1" t="s">
        <v>942</v>
      </c>
      <c r="BR247" s="1" t="s">
        <v>7654</v>
      </c>
    </row>
    <row r="248" spans="1:70" ht="13.5" customHeight="1">
      <c r="A248" s="5" t="str">
        <f t="shared" si="12"/>
        <v>1861_화현내_0141</v>
      </c>
      <c r="B248" s="1">
        <v>1861</v>
      </c>
      <c r="C248" s="1" t="s">
        <v>9339</v>
      </c>
      <c r="D248" s="1" t="s">
        <v>9340</v>
      </c>
      <c r="E248" s="1">
        <v>247</v>
      </c>
      <c r="F248" s="1">
        <v>2</v>
      </c>
      <c r="G248" s="1" t="s">
        <v>734</v>
      </c>
      <c r="H248" s="1" t="s">
        <v>4201</v>
      </c>
      <c r="I248" s="1">
        <v>5</v>
      </c>
      <c r="L248" s="1">
        <v>3</v>
      </c>
      <c r="M248" s="1" t="s">
        <v>8008</v>
      </c>
      <c r="N248" s="1" t="s">
        <v>8009</v>
      </c>
      <c r="S248" s="1" t="s">
        <v>49</v>
      </c>
      <c r="T248" s="1" t="s">
        <v>967</v>
      </c>
      <c r="W248" s="1" t="s">
        <v>50</v>
      </c>
      <c r="X248" s="1" t="s">
        <v>4264</v>
      </c>
      <c r="Y248" s="1" t="s">
        <v>51</v>
      </c>
      <c r="Z248" s="1" t="s">
        <v>4387</v>
      </c>
      <c r="AC248" s="1">
        <v>52</v>
      </c>
      <c r="AJ248" s="1" t="s">
        <v>17</v>
      </c>
      <c r="AK248" s="1" t="s">
        <v>5254</v>
      </c>
      <c r="AL248" s="1" t="s">
        <v>772</v>
      </c>
      <c r="AM248" s="1" t="s">
        <v>5316</v>
      </c>
      <c r="AT248" s="1" t="s">
        <v>42</v>
      </c>
      <c r="AU248" s="1" t="s">
        <v>5332</v>
      </c>
      <c r="AV248" s="1" t="s">
        <v>275</v>
      </c>
      <c r="AW248" s="1" t="s">
        <v>5458</v>
      </c>
      <c r="BG248" s="1" t="s">
        <v>42</v>
      </c>
      <c r="BH248" s="1" t="s">
        <v>5332</v>
      </c>
      <c r="BI248" s="1" t="s">
        <v>774</v>
      </c>
      <c r="BJ248" s="1" t="s">
        <v>6374</v>
      </c>
      <c r="BM248" s="1" t="s">
        <v>775</v>
      </c>
      <c r="BN248" s="1" t="s">
        <v>6787</v>
      </c>
      <c r="BQ248" s="1" t="s">
        <v>943</v>
      </c>
      <c r="BR248" s="1" t="s">
        <v>7692</v>
      </c>
    </row>
    <row r="249" spans="1:72" ht="13.5" customHeight="1">
      <c r="A249" s="5" t="str">
        <f t="shared" si="12"/>
        <v>1861_화현내_0141</v>
      </c>
      <c r="B249" s="1">
        <v>1861</v>
      </c>
      <c r="C249" s="1" t="s">
        <v>9339</v>
      </c>
      <c r="D249" s="1" t="s">
        <v>9340</v>
      </c>
      <c r="E249" s="1">
        <v>248</v>
      </c>
      <c r="F249" s="1">
        <v>2</v>
      </c>
      <c r="G249" s="1" t="s">
        <v>734</v>
      </c>
      <c r="H249" s="1" t="s">
        <v>4201</v>
      </c>
      <c r="I249" s="1">
        <v>5</v>
      </c>
      <c r="L249" s="1">
        <v>4</v>
      </c>
      <c r="M249" s="1" t="s">
        <v>8010</v>
      </c>
      <c r="N249" s="1" t="s">
        <v>8011</v>
      </c>
      <c r="T249" s="1" t="s">
        <v>8797</v>
      </c>
      <c r="U249" s="1" t="s">
        <v>37</v>
      </c>
      <c r="V249" s="1" t="s">
        <v>4283</v>
      </c>
      <c r="W249" s="1" t="s">
        <v>38</v>
      </c>
      <c r="X249" s="1" t="s">
        <v>4338</v>
      </c>
      <c r="Y249" s="1" t="s">
        <v>944</v>
      </c>
      <c r="Z249" s="1" t="s">
        <v>4697</v>
      </c>
      <c r="AC249" s="1">
        <v>40</v>
      </c>
      <c r="AD249" s="1" t="s">
        <v>40</v>
      </c>
      <c r="AE249" s="1" t="s">
        <v>5219</v>
      </c>
      <c r="AJ249" s="1" t="s">
        <v>17</v>
      </c>
      <c r="AK249" s="1" t="s">
        <v>5254</v>
      </c>
      <c r="AL249" s="1" t="s">
        <v>41</v>
      </c>
      <c r="AM249" s="1" t="s">
        <v>5259</v>
      </c>
      <c r="AT249" s="1" t="s">
        <v>42</v>
      </c>
      <c r="AU249" s="1" t="s">
        <v>5332</v>
      </c>
      <c r="AV249" s="1" t="s">
        <v>945</v>
      </c>
      <c r="AW249" s="1" t="s">
        <v>4922</v>
      </c>
      <c r="BG249" s="1" t="s">
        <v>42</v>
      </c>
      <c r="BH249" s="1" t="s">
        <v>5332</v>
      </c>
      <c r="BI249" s="1" t="s">
        <v>946</v>
      </c>
      <c r="BJ249" s="1" t="s">
        <v>6373</v>
      </c>
      <c r="BM249" s="1" t="s">
        <v>793</v>
      </c>
      <c r="BN249" s="1" t="s">
        <v>6351</v>
      </c>
      <c r="BQ249" s="1" t="s">
        <v>947</v>
      </c>
      <c r="BR249" s="1" t="s">
        <v>8889</v>
      </c>
      <c r="BS249" s="1" t="s">
        <v>88</v>
      </c>
      <c r="BT249" s="1" t="s">
        <v>7489</v>
      </c>
    </row>
    <row r="250" spans="1:72" ht="13.5" customHeight="1">
      <c r="A250" s="5" t="str">
        <f t="shared" si="12"/>
        <v>1861_화현내_0141</v>
      </c>
      <c r="B250" s="1">
        <v>1861</v>
      </c>
      <c r="C250" s="1" t="s">
        <v>9339</v>
      </c>
      <c r="D250" s="1" t="s">
        <v>9340</v>
      </c>
      <c r="E250" s="1">
        <v>249</v>
      </c>
      <c r="F250" s="1">
        <v>2</v>
      </c>
      <c r="G250" s="1" t="s">
        <v>734</v>
      </c>
      <c r="H250" s="1" t="s">
        <v>4201</v>
      </c>
      <c r="I250" s="1">
        <v>5</v>
      </c>
      <c r="L250" s="1">
        <v>4</v>
      </c>
      <c r="M250" s="1" t="s">
        <v>8010</v>
      </c>
      <c r="N250" s="1" t="s">
        <v>8011</v>
      </c>
      <c r="S250" s="1" t="s">
        <v>49</v>
      </c>
      <c r="T250" s="1" t="s">
        <v>967</v>
      </c>
      <c r="W250" s="1" t="s">
        <v>330</v>
      </c>
      <c r="X250" s="1" t="s">
        <v>4365</v>
      </c>
      <c r="Y250" s="1" t="s">
        <v>51</v>
      </c>
      <c r="Z250" s="1" t="s">
        <v>4387</v>
      </c>
      <c r="AC250" s="1">
        <v>40</v>
      </c>
      <c r="AJ250" s="1" t="s">
        <v>17</v>
      </c>
      <c r="AK250" s="1" t="s">
        <v>5254</v>
      </c>
      <c r="AL250" s="1" t="s">
        <v>229</v>
      </c>
      <c r="AM250" s="1" t="s">
        <v>5311</v>
      </c>
      <c r="AT250" s="1" t="s">
        <v>37</v>
      </c>
      <c r="AU250" s="1" t="s">
        <v>4283</v>
      </c>
      <c r="AV250" s="1" t="s">
        <v>948</v>
      </c>
      <c r="AW250" s="1" t="s">
        <v>5858</v>
      </c>
      <c r="BG250" s="1" t="s">
        <v>42</v>
      </c>
      <c r="BH250" s="1" t="s">
        <v>8890</v>
      </c>
      <c r="BI250" s="1" t="s">
        <v>949</v>
      </c>
      <c r="BJ250" s="1" t="s">
        <v>7522</v>
      </c>
      <c r="BM250" s="1" t="s">
        <v>950</v>
      </c>
      <c r="BN250" s="1" t="s">
        <v>4827</v>
      </c>
      <c r="BQ250" s="1" t="s">
        <v>951</v>
      </c>
      <c r="BR250" s="1" t="s">
        <v>7252</v>
      </c>
      <c r="BS250" s="1" t="s">
        <v>48</v>
      </c>
      <c r="BT250" s="1" t="s">
        <v>5276</v>
      </c>
    </row>
    <row r="251" spans="1:72" ht="13.5" customHeight="1">
      <c r="A251" s="5" t="str">
        <f t="shared" si="12"/>
        <v>1861_화현내_0141</v>
      </c>
      <c r="B251" s="1">
        <v>1861</v>
      </c>
      <c r="C251" s="1" t="s">
        <v>9339</v>
      </c>
      <c r="D251" s="1" t="s">
        <v>9340</v>
      </c>
      <c r="E251" s="1">
        <v>250</v>
      </c>
      <c r="F251" s="1">
        <v>2</v>
      </c>
      <c r="G251" s="1" t="s">
        <v>734</v>
      </c>
      <c r="H251" s="1" t="s">
        <v>4201</v>
      </c>
      <c r="I251" s="1">
        <v>5</v>
      </c>
      <c r="L251" s="1">
        <v>5</v>
      </c>
      <c r="M251" s="1" t="s">
        <v>922</v>
      </c>
      <c r="N251" s="1" t="s">
        <v>4205</v>
      </c>
      <c r="T251" s="1" t="s">
        <v>8803</v>
      </c>
      <c r="U251" s="1" t="s">
        <v>105</v>
      </c>
      <c r="V251" s="1" t="s">
        <v>4280</v>
      </c>
      <c r="W251" s="1" t="s">
        <v>38</v>
      </c>
      <c r="X251" s="1" t="s">
        <v>4338</v>
      </c>
      <c r="Y251" s="1" t="s">
        <v>112</v>
      </c>
      <c r="Z251" s="1" t="s">
        <v>4443</v>
      </c>
      <c r="AC251" s="1">
        <v>57</v>
      </c>
      <c r="AD251" s="1" t="s">
        <v>655</v>
      </c>
      <c r="AE251" s="1" t="s">
        <v>5223</v>
      </c>
      <c r="AJ251" s="1" t="s">
        <v>17</v>
      </c>
      <c r="AK251" s="1" t="s">
        <v>5254</v>
      </c>
      <c r="AL251" s="1" t="s">
        <v>41</v>
      </c>
      <c r="AM251" s="1" t="s">
        <v>5259</v>
      </c>
      <c r="AT251" s="1" t="s">
        <v>105</v>
      </c>
      <c r="AU251" s="1" t="s">
        <v>4280</v>
      </c>
      <c r="AV251" s="1" t="s">
        <v>952</v>
      </c>
      <c r="AW251" s="1" t="s">
        <v>4621</v>
      </c>
      <c r="BG251" s="1" t="s">
        <v>105</v>
      </c>
      <c r="BH251" s="1" t="s">
        <v>4280</v>
      </c>
      <c r="BI251" s="1" t="s">
        <v>195</v>
      </c>
      <c r="BJ251" s="1" t="s">
        <v>5943</v>
      </c>
      <c r="BM251" s="1" t="s">
        <v>953</v>
      </c>
      <c r="BN251" s="1" t="s">
        <v>6786</v>
      </c>
      <c r="BQ251" s="1" t="s">
        <v>497</v>
      </c>
      <c r="BR251" s="1" t="s">
        <v>7820</v>
      </c>
      <c r="BS251" s="1" t="s">
        <v>95</v>
      </c>
      <c r="BT251" s="1" t="s">
        <v>5256</v>
      </c>
    </row>
    <row r="252" spans="1:70" ht="13.5" customHeight="1">
      <c r="A252" s="5" t="str">
        <f t="shared" si="12"/>
        <v>1861_화현내_0141</v>
      </c>
      <c r="B252" s="1">
        <v>1861</v>
      </c>
      <c r="C252" s="1" t="s">
        <v>9339</v>
      </c>
      <c r="D252" s="1" t="s">
        <v>9340</v>
      </c>
      <c r="E252" s="1">
        <v>251</v>
      </c>
      <c r="F252" s="1">
        <v>2</v>
      </c>
      <c r="G252" s="1" t="s">
        <v>734</v>
      </c>
      <c r="H252" s="1" t="s">
        <v>4201</v>
      </c>
      <c r="I252" s="1">
        <v>5</v>
      </c>
      <c r="L252" s="1">
        <v>5</v>
      </c>
      <c r="M252" s="1" t="s">
        <v>922</v>
      </c>
      <c r="N252" s="1" t="s">
        <v>4205</v>
      </c>
      <c r="S252" s="1" t="s">
        <v>49</v>
      </c>
      <c r="T252" s="1" t="s">
        <v>967</v>
      </c>
      <c r="W252" s="1" t="s">
        <v>135</v>
      </c>
      <c r="X252" s="1" t="s">
        <v>8891</v>
      </c>
      <c r="Y252" s="1" t="s">
        <v>10</v>
      </c>
      <c r="Z252" s="1" t="s">
        <v>4364</v>
      </c>
      <c r="AC252" s="1">
        <v>56</v>
      </c>
      <c r="AJ252" s="1" t="s">
        <v>17</v>
      </c>
      <c r="AK252" s="1" t="s">
        <v>5254</v>
      </c>
      <c r="AL252" s="1" t="s">
        <v>74</v>
      </c>
      <c r="AM252" s="1" t="s">
        <v>4740</v>
      </c>
      <c r="AT252" s="1" t="s">
        <v>105</v>
      </c>
      <c r="AU252" s="1" t="s">
        <v>4280</v>
      </c>
      <c r="AV252" s="1" t="s">
        <v>954</v>
      </c>
      <c r="AW252" s="1" t="s">
        <v>5569</v>
      </c>
      <c r="BG252" s="1" t="s">
        <v>105</v>
      </c>
      <c r="BH252" s="1" t="s">
        <v>4280</v>
      </c>
      <c r="BI252" s="1" t="s">
        <v>955</v>
      </c>
      <c r="BJ252" s="1" t="s">
        <v>5877</v>
      </c>
      <c r="BM252" s="1" t="s">
        <v>956</v>
      </c>
      <c r="BN252" s="1" t="s">
        <v>6785</v>
      </c>
      <c r="BQ252" s="1" t="s">
        <v>957</v>
      </c>
      <c r="BR252" s="1" t="s">
        <v>7251</v>
      </c>
    </row>
    <row r="253" spans="1:72" ht="13.5" customHeight="1">
      <c r="A253" s="5" t="str">
        <f t="shared" si="12"/>
        <v>1861_화현내_0141</v>
      </c>
      <c r="B253" s="1">
        <v>1861</v>
      </c>
      <c r="C253" s="1" t="s">
        <v>9339</v>
      </c>
      <c r="D253" s="1" t="s">
        <v>9340</v>
      </c>
      <c r="E253" s="1">
        <v>252</v>
      </c>
      <c r="F253" s="1">
        <v>2</v>
      </c>
      <c r="G253" s="1" t="s">
        <v>734</v>
      </c>
      <c r="H253" s="1" t="s">
        <v>4201</v>
      </c>
      <c r="I253" s="1">
        <v>6</v>
      </c>
      <c r="J253" s="1" t="s">
        <v>958</v>
      </c>
      <c r="K253" s="1" t="s">
        <v>4243</v>
      </c>
      <c r="L253" s="1">
        <v>1</v>
      </c>
      <c r="M253" s="1" t="s">
        <v>8892</v>
      </c>
      <c r="N253" s="1" t="s">
        <v>8012</v>
      </c>
      <c r="T253" s="1" t="s">
        <v>8893</v>
      </c>
      <c r="U253" s="1" t="s">
        <v>37</v>
      </c>
      <c r="V253" s="1" t="s">
        <v>4283</v>
      </c>
      <c r="W253" s="1" t="s">
        <v>38</v>
      </c>
      <c r="X253" s="1" t="s">
        <v>4338</v>
      </c>
      <c r="Y253" s="1" t="s">
        <v>7354</v>
      </c>
      <c r="Z253" s="1" t="s">
        <v>5091</v>
      </c>
      <c r="AC253" s="1">
        <v>20</v>
      </c>
      <c r="AD253" s="1" t="s">
        <v>244</v>
      </c>
      <c r="AE253" s="1" t="s">
        <v>5194</v>
      </c>
      <c r="AJ253" s="1" t="s">
        <v>17</v>
      </c>
      <c r="AK253" s="1" t="s">
        <v>5254</v>
      </c>
      <c r="AL253" s="1" t="s">
        <v>41</v>
      </c>
      <c r="AM253" s="1" t="s">
        <v>5259</v>
      </c>
      <c r="AT253" s="1" t="s">
        <v>42</v>
      </c>
      <c r="AU253" s="1" t="s">
        <v>5332</v>
      </c>
      <c r="AV253" s="1" t="s">
        <v>959</v>
      </c>
      <c r="AW253" s="1" t="s">
        <v>5857</v>
      </c>
      <c r="BG253" s="1" t="s">
        <v>42</v>
      </c>
      <c r="BH253" s="1" t="s">
        <v>5332</v>
      </c>
      <c r="BI253" s="1" t="s">
        <v>960</v>
      </c>
      <c r="BJ253" s="1" t="s">
        <v>4577</v>
      </c>
      <c r="BK253" s="1" t="s">
        <v>42</v>
      </c>
      <c r="BL253" s="1" t="s">
        <v>5332</v>
      </c>
      <c r="BM253" s="1" t="s">
        <v>961</v>
      </c>
      <c r="BN253" s="1" t="s">
        <v>4747</v>
      </c>
      <c r="BO253" s="1" t="s">
        <v>42</v>
      </c>
      <c r="BP253" s="1" t="s">
        <v>5332</v>
      </c>
      <c r="BQ253" s="1" t="s">
        <v>962</v>
      </c>
      <c r="BR253" s="1" t="s">
        <v>7250</v>
      </c>
      <c r="BS253" s="1" t="s">
        <v>53</v>
      </c>
      <c r="BT253" s="1" t="s">
        <v>5260</v>
      </c>
    </row>
    <row r="254" spans="1:29" ht="13.5" customHeight="1">
      <c r="A254" s="5" t="str">
        <f t="shared" si="12"/>
        <v>1861_화현내_0141</v>
      </c>
      <c r="B254" s="1">
        <v>1861</v>
      </c>
      <c r="C254" s="1" t="s">
        <v>9339</v>
      </c>
      <c r="D254" s="1" t="s">
        <v>9340</v>
      </c>
      <c r="E254" s="1">
        <v>253</v>
      </c>
      <c r="F254" s="1">
        <v>2</v>
      </c>
      <c r="G254" s="1" t="s">
        <v>734</v>
      </c>
      <c r="H254" s="1" t="s">
        <v>4201</v>
      </c>
      <c r="I254" s="1">
        <v>6</v>
      </c>
      <c r="L254" s="1">
        <v>1</v>
      </c>
      <c r="M254" s="1" t="s">
        <v>8892</v>
      </c>
      <c r="N254" s="1" t="s">
        <v>8012</v>
      </c>
      <c r="S254" s="1" t="s">
        <v>96</v>
      </c>
      <c r="T254" s="1" t="s">
        <v>4261</v>
      </c>
      <c r="W254" s="1" t="s">
        <v>50</v>
      </c>
      <c r="X254" s="1" t="s">
        <v>4264</v>
      </c>
      <c r="Y254" s="1" t="s">
        <v>51</v>
      </c>
      <c r="Z254" s="1" t="s">
        <v>4387</v>
      </c>
      <c r="AC254" s="1">
        <v>45</v>
      </c>
    </row>
    <row r="255" spans="1:31" ht="13.5" customHeight="1">
      <c r="A255" s="5" t="str">
        <f t="shared" si="12"/>
        <v>1861_화현내_0141</v>
      </c>
      <c r="B255" s="1">
        <v>1861</v>
      </c>
      <c r="C255" s="1" t="s">
        <v>9339</v>
      </c>
      <c r="D255" s="1" t="s">
        <v>9340</v>
      </c>
      <c r="E255" s="1">
        <v>254</v>
      </c>
      <c r="F255" s="1">
        <v>2</v>
      </c>
      <c r="G255" s="1" t="s">
        <v>734</v>
      </c>
      <c r="H255" s="1" t="s">
        <v>4201</v>
      </c>
      <c r="I255" s="1">
        <v>6</v>
      </c>
      <c r="L255" s="1">
        <v>1</v>
      </c>
      <c r="M255" s="1" t="s">
        <v>8892</v>
      </c>
      <c r="N255" s="1" t="s">
        <v>8012</v>
      </c>
      <c r="S255" s="1" t="s">
        <v>963</v>
      </c>
      <c r="T255" s="1" t="s">
        <v>4267</v>
      </c>
      <c r="W255" s="1" t="s">
        <v>135</v>
      </c>
      <c r="X255" s="1" t="s">
        <v>8894</v>
      </c>
      <c r="Y255" s="1" t="s">
        <v>51</v>
      </c>
      <c r="Z255" s="1" t="s">
        <v>4387</v>
      </c>
      <c r="AC255" s="1">
        <v>86</v>
      </c>
      <c r="AD255" s="1" t="s">
        <v>428</v>
      </c>
      <c r="AE255" s="1" t="s">
        <v>5208</v>
      </c>
    </row>
    <row r="256" spans="1:72" ht="13.5" customHeight="1">
      <c r="A256" s="5" t="str">
        <f t="shared" si="12"/>
        <v>1861_화현내_0141</v>
      </c>
      <c r="B256" s="1">
        <v>1861</v>
      </c>
      <c r="C256" s="1" t="s">
        <v>9339</v>
      </c>
      <c r="D256" s="1" t="s">
        <v>9340</v>
      </c>
      <c r="E256" s="1">
        <v>255</v>
      </c>
      <c r="F256" s="1">
        <v>2</v>
      </c>
      <c r="G256" s="1" t="s">
        <v>734</v>
      </c>
      <c r="H256" s="1" t="s">
        <v>4201</v>
      </c>
      <c r="I256" s="1">
        <v>6</v>
      </c>
      <c r="L256" s="1">
        <v>2</v>
      </c>
      <c r="M256" s="1" t="s">
        <v>8013</v>
      </c>
      <c r="N256" s="1" t="s">
        <v>8014</v>
      </c>
      <c r="T256" s="1" t="s">
        <v>8860</v>
      </c>
      <c r="U256" s="1" t="s">
        <v>37</v>
      </c>
      <c r="V256" s="1" t="s">
        <v>4283</v>
      </c>
      <c r="W256" s="1" t="s">
        <v>288</v>
      </c>
      <c r="X256" s="1" t="s">
        <v>4347</v>
      </c>
      <c r="Y256" s="1" t="s">
        <v>964</v>
      </c>
      <c r="Z256" s="1" t="s">
        <v>5090</v>
      </c>
      <c r="AC256" s="1">
        <v>43</v>
      </c>
      <c r="AJ256" s="1" t="s">
        <v>17</v>
      </c>
      <c r="AK256" s="1" t="s">
        <v>5254</v>
      </c>
      <c r="AL256" s="1" t="s">
        <v>172</v>
      </c>
      <c r="AM256" s="1" t="s">
        <v>5319</v>
      </c>
      <c r="AT256" s="1" t="s">
        <v>42</v>
      </c>
      <c r="AU256" s="1" t="s">
        <v>5332</v>
      </c>
      <c r="AV256" s="1" t="s">
        <v>917</v>
      </c>
      <c r="AW256" s="1" t="s">
        <v>4399</v>
      </c>
      <c r="BG256" s="1" t="s">
        <v>42</v>
      </c>
      <c r="BH256" s="1" t="s">
        <v>5332</v>
      </c>
      <c r="BI256" s="1" t="s">
        <v>965</v>
      </c>
      <c r="BJ256" s="1" t="s">
        <v>6372</v>
      </c>
      <c r="BM256" s="1" t="s">
        <v>966</v>
      </c>
      <c r="BN256" s="1" t="s">
        <v>6086</v>
      </c>
      <c r="BQ256" s="1" t="s">
        <v>918</v>
      </c>
      <c r="BR256" s="1" t="s">
        <v>7249</v>
      </c>
      <c r="BS256" s="1" t="s">
        <v>88</v>
      </c>
      <c r="BT256" s="1" t="s">
        <v>7489</v>
      </c>
    </row>
    <row r="257" spans="1:73" ht="13.5" customHeight="1">
      <c r="A257" s="5" t="str">
        <f t="shared" si="12"/>
        <v>1861_화현내_0141</v>
      </c>
      <c r="B257" s="1">
        <v>1861</v>
      </c>
      <c r="C257" s="1" t="s">
        <v>9339</v>
      </c>
      <c r="D257" s="1" t="s">
        <v>9340</v>
      </c>
      <c r="E257" s="1">
        <v>256</v>
      </c>
      <c r="F257" s="1">
        <v>2</v>
      </c>
      <c r="G257" s="1" t="s">
        <v>734</v>
      </c>
      <c r="H257" s="1" t="s">
        <v>4201</v>
      </c>
      <c r="I257" s="1">
        <v>6</v>
      </c>
      <c r="L257" s="1">
        <v>2</v>
      </c>
      <c r="M257" s="1" t="s">
        <v>8013</v>
      </c>
      <c r="N257" s="1" t="s">
        <v>8014</v>
      </c>
      <c r="T257" s="1" t="s">
        <v>967</v>
      </c>
      <c r="AT257" s="1" t="s">
        <v>37</v>
      </c>
      <c r="AU257" s="1" t="s">
        <v>4283</v>
      </c>
      <c r="AV257" s="1" t="s">
        <v>968</v>
      </c>
      <c r="AW257" s="1" t="s">
        <v>5856</v>
      </c>
      <c r="BG257" s="1" t="s">
        <v>42</v>
      </c>
      <c r="BH257" s="1" t="s">
        <v>5332</v>
      </c>
      <c r="BI257" s="1" t="s">
        <v>969</v>
      </c>
      <c r="BJ257" s="1" t="s">
        <v>6371</v>
      </c>
      <c r="BK257" s="1" t="s">
        <v>42</v>
      </c>
      <c r="BL257" s="1" t="s">
        <v>5332</v>
      </c>
      <c r="BM257" s="1" t="s">
        <v>970</v>
      </c>
      <c r="BN257" s="1" t="s">
        <v>6784</v>
      </c>
      <c r="BO257" s="1" t="s">
        <v>42</v>
      </c>
      <c r="BP257" s="1" t="s">
        <v>5332</v>
      </c>
      <c r="BQ257" s="1" t="s">
        <v>971</v>
      </c>
      <c r="BR257" s="1" t="s">
        <v>7570</v>
      </c>
      <c r="BS257" s="1" t="s">
        <v>66</v>
      </c>
      <c r="BT257" s="1" t="s">
        <v>5293</v>
      </c>
      <c r="BU257" s="1" t="s">
        <v>9338</v>
      </c>
    </row>
    <row r="258" spans="1:26" ht="13.5" customHeight="1">
      <c r="A258" s="5" t="str">
        <f t="shared" si="12"/>
        <v>1861_화현내_0141</v>
      </c>
      <c r="B258" s="1">
        <v>1861</v>
      </c>
      <c r="C258" s="1" t="s">
        <v>9339</v>
      </c>
      <c r="D258" s="1" t="s">
        <v>9340</v>
      </c>
      <c r="E258" s="1">
        <v>257</v>
      </c>
      <c r="F258" s="1">
        <v>2</v>
      </c>
      <c r="G258" s="1" t="s">
        <v>734</v>
      </c>
      <c r="H258" s="1" t="s">
        <v>4201</v>
      </c>
      <c r="I258" s="1">
        <v>6</v>
      </c>
      <c r="L258" s="1">
        <v>2</v>
      </c>
      <c r="M258" s="1" t="s">
        <v>8013</v>
      </c>
      <c r="N258" s="1" t="s">
        <v>8014</v>
      </c>
      <c r="T258" s="1" t="s">
        <v>8895</v>
      </c>
      <c r="U258" s="1" t="s">
        <v>59</v>
      </c>
      <c r="V258" s="1" t="s">
        <v>4282</v>
      </c>
      <c r="Y258" s="1" t="s">
        <v>972</v>
      </c>
      <c r="Z258" s="1" t="s">
        <v>5089</v>
      </c>
    </row>
    <row r="259" spans="1:72" ht="13.5" customHeight="1">
      <c r="A259" s="5" t="str">
        <f t="shared" si="12"/>
        <v>1861_화현내_0141</v>
      </c>
      <c r="B259" s="1">
        <v>1861</v>
      </c>
      <c r="C259" s="1" t="s">
        <v>9339</v>
      </c>
      <c r="D259" s="1" t="s">
        <v>9340</v>
      </c>
      <c r="E259" s="1">
        <v>258</v>
      </c>
      <c r="F259" s="1">
        <v>2</v>
      </c>
      <c r="G259" s="1" t="s">
        <v>734</v>
      </c>
      <c r="H259" s="1" t="s">
        <v>4201</v>
      </c>
      <c r="I259" s="1">
        <v>6</v>
      </c>
      <c r="L259" s="1">
        <v>3</v>
      </c>
      <c r="M259" s="1" t="s">
        <v>8015</v>
      </c>
      <c r="N259" s="1" t="s">
        <v>8016</v>
      </c>
      <c r="T259" s="1" t="s">
        <v>8817</v>
      </c>
      <c r="U259" s="1" t="s">
        <v>37</v>
      </c>
      <c r="V259" s="1" t="s">
        <v>4283</v>
      </c>
      <c r="W259" s="1" t="s">
        <v>97</v>
      </c>
      <c r="X259" s="1" t="s">
        <v>8818</v>
      </c>
      <c r="Y259" s="1" t="s">
        <v>973</v>
      </c>
      <c r="Z259" s="1" t="s">
        <v>5088</v>
      </c>
      <c r="AC259" s="1">
        <v>68</v>
      </c>
      <c r="AD259" s="1" t="s">
        <v>311</v>
      </c>
      <c r="AE259" s="1" t="s">
        <v>5191</v>
      </c>
      <c r="AJ259" s="1" t="s">
        <v>17</v>
      </c>
      <c r="AK259" s="1" t="s">
        <v>5254</v>
      </c>
      <c r="AL259" s="1" t="s">
        <v>88</v>
      </c>
      <c r="AM259" s="1" t="s">
        <v>7489</v>
      </c>
      <c r="AT259" s="1" t="s">
        <v>42</v>
      </c>
      <c r="AU259" s="1" t="s">
        <v>5332</v>
      </c>
      <c r="AV259" s="1" t="s">
        <v>974</v>
      </c>
      <c r="AW259" s="1" t="s">
        <v>5855</v>
      </c>
      <c r="BG259" s="1" t="s">
        <v>42</v>
      </c>
      <c r="BH259" s="1" t="s">
        <v>5332</v>
      </c>
      <c r="BI259" s="1" t="s">
        <v>975</v>
      </c>
      <c r="BJ259" s="1" t="s">
        <v>6370</v>
      </c>
      <c r="BM259" s="1" t="s">
        <v>976</v>
      </c>
      <c r="BN259" s="1" t="s">
        <v>6682</v>
      </c>
      <c r="BQ259" s="1" t="s">
        <v>977</v>
      </c>
      <c r="BR259" s="1" t="s">
        <v>7130</v>
      </c>
      <c r="BS259" s="1" t="s">
        <v>694</v>
      </c>
      <c r="BT259" s="1" t="s">
        <v>5323</v>
      </c>
    </row>
    <row r="260" spans="1:70" ht="13.5" customHeight="1">
      <c r="A260" s="5" t="str">
        <f t="shared" si="12"/>
        <v>1861_화현내_0141</v>
      </c>
      <c r="B260" s="1">
        <v>1861</v>
      </c>
      <c r="C260" s="1" t="s">
        <v>9339</v>
      </c>
      <c r="D260" s="1" t="s">
        <v>9340</v>
      </c>
      <c r="E260" s="1">
        <v>259</v>
      </c>
      <c r="F260" s="1">
        <v>2</v>
      </c>
      <c r="G260" s="1" t="s">
        <v>734</v>
      </c>
      <c r="H260" s="1" t="s">
        <v>4201</v>
      </c>
      <c r="I260" s="1">
        <v>6</v>
      </c>
      <c r="L260" s="1">
        <v>3</v>
      </c>
      <c r="M260" s="1" t="s">
        <v>8015</v>
      </c>
      <c r="N260" s="1" t="s">
        <v>8016</v>
      </c>
      <c r="S260" s="1" t="s">
        <v>49</v>
      </c>
      <c r="T260" s="1" t="s">
        <v>967</v>
      </c>
      <c r="W260" s="1" t="s">
        <v>231</v>
      </c>
      <c r="X260" s="1" t="s">
        <v>4361</v>
      </c>
      <c r="Y260" s="1" t="s">
        <v>51</v>
      </c>
      <c r="Z260" s="1" t="s">
        <v>4387</v>
      </c>
      <c r="AC260" s="1">
        <v>66</v>
      </c>
      <c r="AJ260" s="1" t="s">
        <v>17</v>
      </c>
      <c r="AK260" s="1" t="s">
        <v>5254</v>
      </c>
      <c r="AL260" s="1" t="s">
        <v>233</v>
      </c>
      <c r="AM260" s="1" t="s">
        <v>5281</v>
      </c>
      <c r="AT260" s="1" t="s">
        <v>42</v>
      </c>
      <c r="AU260" s="1" t="s">
        <v>5332</v>
      </c>
      <c r="AV260" s="1" t="s">
        <v>978</v>
      </c>
      <c r="AW260" s="1" t="s">
        <v>5854</v>
      </c>
      <c r="BG260" s="1" t="s">
        <v>42</v>
      </c>
      <c r="BH260" s="1" t="s">
        <v>5332</v>
      </c>
      <c r="BI260" s="1" t="s">
        <v>979</v>
      </c>
      <c r="BJ260" s="1" t="s">
        <v>6369</v>
      </c>
      <c r="BM260" s="1" t="s">
        <v>980</v>
      </c>
      <c r="BN260" s="1" t="s">
        <v>6783</v>
      </c>
      <c r="BQ260" s="1" t="s">
        <v>981</v>
      </c>
      <c r="BR260" s="1" t="s">
        <v>7248</v>
      </c>
    </row>
    <row r="261" spans="1:72" ht="13.5" customHeight="1">
      <c r="A261" s="5" t="str">
        <f t="shared" si="12"/>
        <v>1861_화현내_0141</v>
      </c>
      <c r="B261" s="1">
        <v>1861</v>
      </c>
      <c r="C261" s="1" t="s">
        <v>9339</v>
      </c>
      <c r="D261" s="1" t="s">
        <v>9340</v>
      </c>
      <c r="E261" s="1">
        <v>260</v>
      </c>
      <c r="F261" s="1">
        <v>2</v>
      </c>
      <c r="G261" s="1" t="s">
        <v>734</v>
      </c>
      <c r="H261" s="1" t="s">
        <v>4201</v>
      </c>
      <c r="I261" s="1">
        <v>6</v>
      </c>
      <c r="L261" s="1">
        <v>4</v>
      </c>
      <c r="M261" s="1" t="s">
        <v>958</v>
      </c>
      <c r="N261" s="1" t="s">
        <v>4243</v>
      </c>
      <c r="T261" s="1" t="s">
        <v>8803</v>
      </c>
      <c r="U261" s="1" t="s">
        <v>105</v>
      </c>
      <c r="V261" s="1" t="s">
        <v>4280</v>
      </c>
      <c r="W261" s="1" t="s">
        <v>309</v>
      </c>
      <c r="X261" s="1" t="s">
        <v>4343</v>
      </c>
      <c r="Y261" s="1" t="s">
        <v>112</v>
      </c>
      <c r="Z261" s="1" t="s">
        <v>4443</v>
      </c>
      <c r="AC261" s="1">
        <v>40</v>
      </c>
      <c r="AD261" s="1" t="s">
        <v>40</v>
      </c>
      <c r="AE261" s="1" t="s">
        <v>5219</v>
      </c>
      <c r="AJ261" s="1" t="s">
        <v>17</v>
      </c>
      <c r="AK261" s="1" t="s">
        <v>5254</v>
      </c>
      <c r="AL261" s="1" t="s">
        <v>312</v>
      </c>
      <c r="AM261" s="1" t="s">
        <v>5262</v>
      </c>
      <c r="AT261" s="1" t="s">
        <v>105</v>
      </c>
      <c r="AU261" s="1" t="s">
        <v>4280</v>
      </c>
      <c r="AV261" s="1" t="s">
        <v>361</v>
      </c>
      <c r="AW261" s="1" t="s">
        <v>5394</v>
      </c>
      <c r="BG261" s="1" t="s">
        <v>105</v>
      </c>
      <c r="BH261" s="1" t="s">
        <v>4280</v>
      </c>
      <c r="BI261" s="1" t="s">
        <v>362</v>
      </c>
      <c r="BJ261" s="1" t="s">
        <v>5900</v>
      </c>
      <c r="BM261" s="1" t="s">
        <v>570</v>
      </c>
      <c r="BN261" s="1" t="s">
        <v>5227</v>
      </c>
      <c r="BQ261" s="1" t="s">
        <v>982</v>
      </c>
      <c r="BR261" s="1" t="s">
        <v>7247</v>
      </c>
      <c r="BS261" s="1" t="s">
        <v>148</v>
      </c>
      <c r="BT261" s="1" t="s">
        <v>5286</v>
      </c>
    </row>
    <row r="262" spans="1:70" ht="13.5" customHeight="1">
      <c r="A262" s="5" t="str">
        <f t="shared" si="12"/>
        <v>1861_화현내_0141</v>
      </c>
      <c r="B262" s="1">
        <v>1861</v>
      </c>
      <c r="C262" s="1" t="s">
        <v>9339</v>
      </c>
      <c r="D262" s="1" t="s">
        <v>9340</v>
      </c>
      <c r="E262" s="1">
        <v>261</v>
      </c>
      <c r="F262" s="1">
        <v>2</v>
      </c>
      <c r="G262" s="1" t="s">
        <v>734</v>
      </c>
      <c r="H262" s="1" t="s">
        <v>4201</v>
      </c>
      <c r="I262" s="1">
        <v>6</v>
      </c>
      <c r="L262" s="1">
        <v>4</v>
      </c>
      <c r="M262" s="1" t="s">
        <v>958</v>
      </c>
      <c r="N262" s="1" t="s">
        <v>4243</v>
      </c>
      <c r="S262" s="1" t="s">
        <v>49</v>
      </c>
      <c r="T262" s="1" t="s">
        <v>967</v>
      </c>
      <c r="W262" s="1" t="s">
        <v>135</v>
      </c>
      <c r="X262" s="1" t="s">
        <v>8891</v>
      </c>
      <c r="Y262" s="1" t="s">
        <v>10</v>
      </c>
      <c r="Z262" s="1" t="s">
        <v>4364</v>
      </c>
      <c r="AC262" s="1">
        <v>41</v>
      </c>
      <c r="AJ262" s="1" t="s">
        <v>17</v>
      </c>
      <c r="AK262" s="1" t="s">
        <v>5254</v>
      </c>
      <c r="AL262" s="1" t="s">
        <v>58</v>
      </c>
      <c r="AM262" s="1" t="s">
        <v>5258</v>
      </c>
      <c r="AT262" s="1" t="s">
        <v>105</v>
      </c>
      <c r="AU262" s="1" t="s">
        <v>4280</v>
      </c>
      <c r="AV262" s="1" t="s">
        <v>983</v>
      </c>
      <c r="AW262" s="1" t="s">
        <v>5487</v>
      </c>
      <c r="BG262" s="1" t="s">
        <v>105</v>
      </c>
      <c r="BH262" s="1" t="s">
        <v>4280</v>
      </c>
      <c r="BI262" s="1" t="s">
        <v>984</v>
      </c>
      <c r="BJ262" s="1" t="s">
        <v>6020</v>
      </c>
      <c r="BM262" s="1" t="s">
        <v>985</v>
      </c>
      <c r="BN262" s="1" t="s">
        <v>4987</v>
      </c>
      <c r="BQ262" s="1" t="s">
        <v>986</v>
      </c>
      <c r="BR262" s="1" t="s">
        <v>8896</v>
      </c>
    </row>
    <row r="263" spans="1:72" ht="13.5" customHeight="1">
      <c r="A263" s="5" t="str">
        <f t="shared" si="12"/>
        <v>1861_화현내_0141</v>
      </c>
      <c r="B263" s="1">
        <v>1861</v>
      </c>
      <c r="C263" s="1" t="s">
        <v>9339</v>
      </c>
      <c r="D263" s="1" t="s">
        <v>9340</v>
      </c>
      <c r="E263" s="1">
        <v>262</v>
      </c>
      <c r="F263" s="1">
        <v>2</v>
      </c>
      <c r="G263" s="1" t="s">
        <v>734</v>
      </c>
      <c r="H263" s="1" t="s">
        <v>4201</v>
      </c>
      <c r="I263" s="1">
        <v>6</v>
      </c>
      <c r="L263" s="1">
        <v>5</v>
      </c>
      <c r="M263" s="1" t="s">
        <v>8017</v>
      </c>
      <c r="N263" s="1" t="s">
        <v>8018</v>
      </c>
      <c r="O263" s="1" t="s">
        <v>6</v>
      </c>
      <c r="P263" s="1" t="s">
        <v>4255</v>
      </c>
      <c r="T263" s="1" t="s">
        <v>8860</v>
      </c>
      <c r="U263" s="1" t="s">
        <v>37</v>
      </c>
      <c r="V263" s="1" t="s">
        <v>4283</v>
      </c>
      <c r="W263" s="1" t="s">
        <v>72</v>
      </c>
      <c r="X263" s="1" t="s">
        <v>4341</v>
      </c>
      <c r="Y263" s="1" t="s">
        <v>987</v>
      </c>
      <c r="Z263" s="1" t="s">
        <v>5087</v>
      </c>
      <c r="AC263" s="1">
        <v>41</v>
      </c>
      <c r="AD263" s="1" t="s">
        <v>299</v>
      </c>
      <c r="AE263" s="1" t="s">
        <v>5202</v>
      </c>
      <c r="AJ263" s="1" t="s">
        <v>17</v>
      </c>
      <c r="AK263" s="1" t="s">
        <v>5254</v>
      </c>
      <c r="AL263" s="1" t="s">
        <v>209</v>
      </c>
      <c r="AM263" s="1" t="s">
        <v>5265</v>
      </c>
      <c r="AT263" s="1" t="s">
        <v>42</v>
      </c>
      <c r="AU263" s="1" t="s">
        <v>5332</v>
      </c>
      <c r="AV263" s="1" t="s">
        <v>786</v>
      </c>
      <c r="AW263" s="1" t="s">
        <v>5853</v>
      </c>
      <c r="BG263" s="1" t="s">
        <v>42</v>
      </c>
      <c r="BH263" s="1" t="s">
        <v>5332</v>
      </c>
      <c r="BI263" s="1" t="s">
        <v>787</v>
      </c>
      <c r="BJ263" s="1" t="s">
        <v>6368</v>
      </c>
      <c r="BM263" s="1" t="s">
        <v>508</v>
      </c>
      <c r="BN263" s="1" t="s">
        <v>6782</v>
      </c>
      <c r="BQ263" s="1" t="s">
        <v>788</v>
      </c>
      <c r="BR263" s="1" t="s">
        <v>7734</v>
      </c>
      <c r="BS263" s="1" t="s">
        <v>165</v>
      </c>
      <c r="BT263" s="1" t="s">
        <v>5302</v>
      </c>
    </row>
    <row r="264" spans="1:72" ht="13.5" customHeight="1">
      <c r="A264" s="5" t="str">
        <f t="shared" si="12"/>
        <v>1861_화현내_0141</v>
      </c>
      <c r="B264" s="1">
        <v>1861</v>
      </c>
      <c r="C264" s="1" t="s">
        <v>9339</v>
      </c>
      <c r="D264" s="1" t="s">
        <v>9340</v>
      </c>
      <c r="E264" s="1">
        <v>263</v>
      </c>
      <c r="F264" s="1">
        <v>2</v>
      </c>
      <c r="G264" s="1" t="s">
        <v>734</v>
      </c>
      <c r="H264" s="1" t="s">
        <v>4201</v>
      </c>
      <c r="I264" s="1">
        <v>6</v>
      </c>
      <c r="L264" s="1">
        <v>5</v>
      </c>
      <c r="M264" s="1" t="s">
        <v>8017</v>
      </c>
      <c r="N264" s="1" t="s">
        <v>8018</v>
      </c>
      <c r="S264" s="1" t="s">
        <v>49</v>
      </c>
      <c r="T264" s="1" t="s">
        <v>967</v>
      </c>
      <c r="W264" s="1" t="s">
        <v>97</v>
      </c>
      <c r="X264" s="1" t="s">
        <v>8897</v>
      </c>
      <c r="Y264" s="1" t="s">
        <v>51</v>
      </c>
      <c r="Z264" s="1" t="s">
        <v>4387</v>
      </c>
      <c r="AC264" s="1">
        <v>40</v>
      </c>
      <c r="AJ264" s="1" t="s">
        <v>17</v>
      </c>
      <c r="AK264" s="1" t="s">
        <v>5254</v>
      </c>
      <c r="AL264" s="1" t="s">
        <v>79</v>
      </c>
      <c r="AM264" s="1" t="s">
        <v>5283</v>
      </c>
      <c r="AT264" s="1" t="s">
        <v>42</v>
      </c>
      <c r="AU264" s="1" t="s">
        <v>5332</v>
      </c>
      <c r="AV264" s="1" t="s">
        <v>988</v>
      </c>
      <c r="AW264" s="1" t="s">
        <v>5852</v>
      </c>
      <c r="BG264" s="1" t="s">
        <v>845</v>
      </c>
      <c r="BH264" s="1" t="s">
        <v>5345</v>
      </c>
      <c r="BI264" s="1" t="s">
        <v>989</v>
      </c>
      <c r="BJ264" s="1" t="s">
        <v>6367</v>
      </c>
      <c r="BM264" s="1" t="s">
        <v>990</v>
      </c>
      <c r="BN264" s="1" t="s">
        <v>6781</v>
      </c>
      <c r="BQ264" s="1" t="s">
        <v>991</v>
      </c>
      <c r="BR264" s="1" t="s">
        <v>7246</v>
      </c>
      <c r="BS264" s="1" t="s">
        <v>992</v>
      </c>
      <c r="BT264" s="1" t="s">
        <v>7338</v>
      </c>
    </row>
    <row r="265" spans="1:70" ht="13.5" customHeight="1">
      <c r="A265" s="5" t="str">
        <f aca="true" t="shared" si="13" ref="A265:A291">HYPERLINK("http://kyu.snu.ac.kr/sdhj/index.jsp?type=hj/GK14782_00IH_0001_0142.jpg","1861_화현내_0142")</f>
        <v>1861_화현내_0142</v>
      </c>
      <c r="B265" s="1">
        <v>1861</v>
      </c>
      <c r="C265" s="1" t="s">
        <v>9339</v>
      </c>
      <c r="D265" s="1" t="s">
        <v>9340</v>
      </c>
      <c r="E265" s="1">
        <v>264</v>
      </c>
      <c r="F265" s="1">
        <v>2</v>
      </c>
      <c r="G265" s="1" t="s">
        <v>734</v>
      </c>
      <c r="H265" s="1" t="s">
        <v>4201</v>
      </c>
      <c r="I265" s="1">
        <v>6</v>
      </c>
      <c r="L265" s="1">
        <v>6</v>
      </c>
      <c r="M265" s="1" t="s">
        <v>8019</v>
      </c>
      <c r="N265" s="1" t="s">
        <v>8020</v>
      </c>
      <c r="O265" s="1" t="s">
        <v>6</v>
      </c>
      <c r="P265" s="1" t="s">
        <v>4255</v>
      </c>
      <c r="T265" s="1" t="s">
        <v>8757</v>
      </c>
      <c r="U265" s="1" t="s">
        <v>37</v>
      </c>
      <c r="V265" s="1" t="s">
        <v>4283</v>
      </c>
      <c r="W265" s="1" t="s">
        <v>89</v>
      </c>
      <c r="X265" s="1" t="s">
        <v>4357</v>
      </c>
      <c r="Y265" s="1" t="s">
        <v>993</v>
      </c>
      <c r="Z265" s="1" t="s">
        <v>5086</v>
      </c>
      <c r="AC265" s="1">
        <v>40</v>
      </c>
      <c r="AD265" s="1" t="s">
        <v>40</v>
      </c>
      <c r="AE265" s="1" t="s">
        <v>5219</v>
      </c>
      <c r="AJ265" s="1" t="s">
        <v>17</v>
      </c>
      <c r="AK265" s="1" t="s">
        <v>5254</v>
      </c>
      <c r="AL265" s="1" t="s">
        <v>91</v>
      </c>
      <c r="AM265" s="1" t="s">
        <v>5274</v>
      </c>
      <c r="AT265" s="1" t="s">
        <v>37</v>
      </c>
      <c r="AU265" s="1" t="s">
        <v>4283</v>
      </c>
      <c r="AV265" s="1" t="s">
        <v>994</v>
      </c>
      <c r="AW265" s="1" t="s">
        <v>4726</v>
      </c>
      <c r="BG265" s="1" t="s">
        <v>42</v>
      </c>
      <c r="BH265" s="1" t="s">
        <v>5332</v>
      </c>
      <c r="BI265" s="1" t="s">
        <v>995</v>
      </c>
      <c r="BJ265" s="1" t="s">
        <v>6366</v>
      </c>
      <c r="BK265" s="1" t="s">
        <v>42</v>
      </c>
      <c r="BL265" s="1" t="s">
        <v>5332</v>
      </c>
      <c r="BM265" s="1" t="s">
        <v>996</v>
      </c>
      <c r="BN265" s="1" t="s">
        <v>7525</v>
      </c>
      <c r="BQ265" s="1" t="s">
        <v>997</v>
      </c>
      <c r="BR265" s="1" t="s">
        <v>7245</v>
      </c>
    </row>
    <row r="266" spans="1:70" ht="13.5" customHeight="1">
      <c r="A266" s="5" t="str">
        <f t="shared" si="13"/>
        <v>1861_화현내_0142</v>
      </c>
      <c r="B266" s="1">
        <v>1861</v>
      </c>
      <c r="C266" s="1" t="s">
        <v>9339</v>
      </c>
      <c r="D266" s="1" t="s">
        <v>9340</v>
      </c>
      <c r="E266" s="1">
        <v>265</v>
      </c>
      <c r="F266" s="1">
        <v>2</v>
      </c>
      <c r="G266" s="1" t="s">
        <v>734</v>
      </c>
      <c r="H266" s="1" t="s">
        <v>4201</v>
      </c>
      <c r="I266" s="1">
        <v>6</v>
      </c>
      <c r="L266" s="1">
        <v>6</v>
      </c>
      <c r="M266" s="1" t="s">
        <v>8019</v>
      </c>
      <c r="N266" s="1" t="s">
        <v>8020</v>
      </c>
      <c r="S266" s="1" t="s">
        <v>49</v>
      </c>
      <c r="T266" s="1" t="s">
        <v>967</v>
      </c>
      <c r="W266" s="1" t="s">
        <v>267</v>
      </c>
      <c r="X266" s="1" t="s">
        <v>4342</v>
      </c>
      <c r="Y266" s="1" t="s">
        <v>51</v>
      </c>
      <c r="Z266" s="1" t="s">
        <v>4387</v>
      </c>
      <c r="AC266" s="1">
        <v>40</v>
      </c>
      <c r="AJ266" s="1" t="s">
        <v>17</v>
      </c>
      <c r="AK266" s="1" t="s">
        <v>5254</v>
      </c>
      <c r="AL266" s="1" t="s">
        <v>104</v>
      </c>
      <c r="AM266" s="1" t="s">
        <v>5261</v>
      </c>
      <c r="AT266" s="1" t="s">
        <v>42</v>
      </c>
      <c r="AU266" s="1" t="s">
        <v>5332</v>
      </c>
      <c r="AV266" s="1" t="s">
        <v>998</v>
      </c>
      <c r="AW266" s="1" t="s">
        <v>5622</v>
      </c>
      <c r="BG266" s="1" t="s">
        <v>42</v>
      </c>
      <c r="BH266" s="1" t="s">
        <v>5332</v>
      </c>
      <c r="BI266" s="1" t="s">
        <v>999</v>
      </c>
      <c r="BJ266" s="1" t="s">
        <v>6068</v>
      </c>
      <c r="BM266" s="1" t="s">
        <v>1000</v>
      </c>
      <c r="BN266" s="1" t="s">
        <v>6539</v>
      </c>
      <c r="BQ266" s="1" t="s">
        <v>1001</v>
      </c>
      <c r="BR266" s="1" t="s">
        <v>7562</v>
      </c>
    </row>
    <row r="267" spans="1:72" ht="13.5" customHeight="1">
      <c r="A267" s="5" t="str">
        <f t="shared" si="13"/>
        <v>1861_화현내_0142</v>
      </c>
      <c r="B267" s="1">
        <v>1861</v>
      </c>
      <c r="C267" s="1" t="s">
        <v>9339</v>
      </c>
      <c r="D267" s="1" t="s">
        <v>9340</v>
      </c>
      <c r="E267" s="1">
        <v>266</v>
      </c>
      <c r="F267" s="1">
        <v>3</v>
      </c>
      <c r="G267" s="1" t="s">
        <v>1002</v>
      </c>
      <c r="H267" s="1" t="s">
        <v>4200</v>
      </c>
      <c r="I267" s="1">
        <v>1</v>
      </c>
      <c r="J267" s="1" t="s">
        <v>1003</v>
      </c>
      <c r="K267" s="1" t="s">
        <v>4242</v>
      </c>
      <c r="L267" s="1">
        <v>1</v>
      </c>
      <c r="M267" s="1" t="s">
        <v>8021</v>
      </c>
      <c r="N267" s="1" t="s">
        <v>8022</v>
      </c>
      <c r="T267" s="1" t="s">
        <v>8898</v>
      </c>
      <c r="U267" s="1" t="s">
        <v>37</v>
      </c>
      <c r="V267" s="1" t="s">
        <v>4283</v>
      </c>
      <c r="W267" s="1" t="s">
        <v>50</v>
      </c>
      <c r="X267" s="1" t="s">
        <v>4264</v>
      </c>
      <c r="Y267" s="1" t="s">
        <v>1004</v>
      </c>
      <c r="Z267" s="1" t="s">
        <v>4357</v>
      </c>
      <c r="AC267" s="1">
        <v>75</v>
      </c>
      <c r="AD267" s="1" t="s">
        <v>700</v>
      </c>
      <c r="AE267" s="1" t="s">
        <v>5224</v>
      </c>
      <c r="AJ267" s="1" t="s">
        <v>17</v>
      </c>
      <c r="AK267" s="1" t="s">
        <v>5254</v>
      </c>
      <c r="AL267" s="1" t="s">
        <v>53</v>
      </c>
      <c r="AM267" s="1" t="s">
        <v>5260</v>
      </c>
      <c r="AT267" s="1" t="s">
        <v>42</v>
      </c>
      <c r="AU267" s="1" t="s">
        <v>5332</v>
      </c>
      <c r="AV267" s="1" t="s">
        <v>1005</v>
      </c>
      <c r="AW267" s="1" t="s">
        <v>8899</v>
      </c>
      <c r="BG267" s="1" t="s">
        <v>42</v>
      </c>
      <c r="BH267" s="1" t="s">
        <v>5332</v>
      </c>
      <c r="BI267" s="1" t="s">
        <v>1006</v>
      </c>
      <c r="BJ267" s="1" t="s">
        <v>6365</v>
      </c>
      <c r="BM267" s="1" t="s">
        <v>1007</v>
      </c>
      <c r="BN267" s="1" t="s">
        <v>6340</v>
      </c>
      <c r="BQ267" s="1" t="s">
        <v>1008</v>
      </c>
      <c r="BR267" s="1" t="s">
        <v>7244</v>
      </c>
      <c r="BS267" s="1" t="s">
        <v>848</v>
      </c>
      <c r="BT267" s="1" t="s">
        <v>5297</v>
      </c>
    </row>
    <row r="268" spans="1:29" ht="13.5" customHeight="1">
      <c r="A268" s="5" t="str">
        <f t="shared" si="13"/>
        <v>1861_화현내_0142</v>
      </c>
      <c r="B268" s="1">
        <v>1861</v>
      </c>
      <c r="C268" s="1" t="s">
        <v>9339</v>
      </c>
      <c r="D268" s="1" t="s">
        <v>9340</v>
      </c>
      <c r="E268" s="1">
        <v>267</v>
      </c>
      <c r="F268" s="1">
        <v>3</v>
      </c>
      <c r="G268" s="1" t="s">
        <v>1002</v>
      </c>
      <c r="H268" s="1" t="s">
        <v>4200</v>
      </c>
      <c r="I268" s="1">
        <v>1</v>
      </c>
      <c r="L268" s="1">
        <v>1</v>
      </c>
      <c r="M268" s="1" t="s">
        <v>8021</v>
      </c>
      <c r="N268" s="1" t="s">
        <v>8022</v>
      </c>
      <c r="S268" s="1" t="s">
        <v>181</v>
      </c>
      <c r="T268" s="1" t="s">
        <v>4259</v>
      </c>
      <c r="Y268" s="1" t="s">
        <v>1009</v>
      </c>
      <c r="Z268" s="1" t="s">
        <v>5085</v>
      </c>
      <c r="AC268" s="1">
        <v>31</v>
      </c>
    </row>
    <row r="269" spans="1:29" ht="13.5" customHeight="1">
      <c r="A269" s="5" t="str">
        <f t="shared" si="13"/>
        <v>1861_화현내_0142</v>
      </c>
      <c r="B269" s="1">
        <v>1861</v>
      </c>
      <c r="C269" s="1" t="s">
        <v>9339</v>
      </c>
      <c r="D269" s="1" t="s">
        <v>9340</v>
      </c>
      <c r="E269" s="1">
        <v>268</v>
      </c>
      <c r="F269" s="1">
        <v>3</v>
      </c>
      <c r="G269" s="1" t="s">
        <v>1002</v>
      </c>
      <c r="H269" s="1" t="s">
        <v>4200</v>
      </c>
      <c r="I269" s="1">
        <v>1</v>
      </c>
      <c r="L269" s="1">
        <v>1</v>
      </c>
      <c r="M269" s="1" t="s">
        <v>8021</v>
      </c>
      <c r="N269" s="1" t="s">
        <v>8022</v>
      </c>
      <c r="S269" s="1" t="s">
        <v>184</v>
      </c>
      <c r="T269" s="1" t="s">
        <v>4260</v>
      </c>
      <c r="W269" s="1" t="s">
        <v>97</v>
      </c>
      <c r="X269" s="1" t="s">
        <v>8802</v>
      </c>
      <c r="Y269" s="1" t="s">
        <v>51</v>
      </c>
      <c r="Z269" s="1" t="s">
        <v>4387</v>
      </c>
      <c r="AC269" s="1">
        <v>34</v>
      </c>
    </row>
    <row r="270" spans="1:29" ht="13.5" customHeight="1">
      <c r="A270" s="5" t="str">
        <f t="shared" si="13"/>
        <v>1861_화현내_0142</v>
      </c>
      <c r="B270" s="1">
        <v>1861</v>
      </c>
      <c r="C270" s="1" t="s">
        <v>9339</v>
      </c>
      <c r="D270" s="1" t="s">
        <v>9340</v>
      </c>
      <c r="E270" s="1">
        <v>269</v>
      </c>
      <c r="F270" s="1">
        <v>3</v>
      </c>
      <c r="G270" s="1" t="s">
        <v>1002</v>
      </c>
      <c r="H270" s="1" t="s">
        <v>4200</v>
      </c>
      <c r="I270" s="1">
        <v>1</v>
      </c>
      <c r="L270" s="1">
        <v>1</v>
      </c>
      <c r="M270" s="1" t="s">
        <v>8021</v>
      </c>
      <c r="N270" s="1" t="s">
        <v>8022</v>
      </c>
      <c r="S270" s="1" t="s">
        <v>1010</v>
      </c>
      <c r="T270" s="1" t="s">
        <v>4273</v>
      </c>
      <c r="Y270" s="1" t="s">
        <v>1011</v>
      </c>
      <c r="Z270" s="1" t="s">
        <v>8900</v>
      </c>
      <c r="AC270" s="1">
        <v>50</v>
      </c>
    </row>
    <row r="271" spans="1:29" ht="13.5" customHeight="1">
      <c r="A271" s="5" t="str">
        <f t="shared" si="13"/>
        <v>1861_화현내_0142</v>
      </c>
      <c r="B271" s="1">
        <v>1861</v>
      </c>
      <c r="C271" s="1" t="s">
        <v>9339</v>
      </c>
      <c r="D271" s="1" t="s">
        <v>9340</v>
      </c>
      <c r="E271" s="1">
        <v>270</v>
      </c>
      <c r="F271" s="1">
        <v>3</v>
      </c>
      <c r="G271" s="1" t="s">
        <v>1002</v>
      </c>
      <c r="H271" s="1" t="s">
        <v>4200</v>
      </c>
      <c r="I271" s="1">
        <v>1</v>
      </c>
      <c r="L271" s="1">
        <v>1</v>
      </c>
      <c r="M271" s="1" t="s">
        <v>8021</v>
      </c>
      <c r="N271" s="1" t="s">
        <v>8022</v>
      </c>
      <c r="S271" s="1" t="s">
        <v>1012</v>
      </c>
      <c r="T271" s="1" t="s">
        <v>4265</v>
      </c>
      <c r="W271" s="1" t="s">
        <v>1013</v>
      </c>
      <c r="X271" s="1" t="s">
        <v>4354</v>
      </c>
      <c r="Y271" s="1" t="s">
        <v>51</v>
      </c>
      <c r="Z271" s="1" t="s">
        <v>4387</v>
      </c>
      <c r="AC271" s="1">
        <v>40</v>
      </c>
    </row>
    <row r="272" spans="1:26" ht="13.5" customHeight="1">
      <c r="A272" s="5" t="str">
        <f t="shared" si="13"/>
        <v>1861_화현내_0142</v>
      </c>
      <c r="B272" s="1">
        <v>1861</v>
      </c>
      <c r="C272" s="1" t="s">
        <v>9339</v>
      </c>
      <c r="D272" s="1" t="s">
        <v>9340</v>
      </c>
      <c r="E272" s="1">
        <v>271</v>
      </c>
      <c r="F272" s="1">
        <v>3</v>
      </c>
      <c r="G272" s="1" t="s">
        <v>1002</v>
      </c>
      <c r="H272" s="1" t="s">
        <v>4200</v>
      </c>
      <c r="I272" s="1">
        <v>1</v>
      </c>
      <c r="L272" s="1">
        <v>1</v>
      </c>
      <c r="M272" s="1" t="s">
        <v>8021</v>
      </c>
      <c r="N272" s="1" t="s">
        <v>8022</v>
      </c>
      <c r="T272" s="1" t="s">
        <v>8901</v>
      </c>
      <c r="U272" s="1" t="s">
        <v>61</v>
      </c>
      <c r="V272" s="1" t="s">
        <v>4295</v>
      </c>
      <c r="Y272" s="1" t="s">
        <v>1014</v>
      </c>
      <c r="Z272" s="1" t="s">
        <v>5084</v>
      </c>
    </row>
    <row r="273" spans="1:72" ht="13.5" customHeight="1">
      <c r="A273" s="5" t="str">
        <f t="shared" si="13"/>
        <v>1861_화현내_0142</v>
      </c>
      <c r="B273" s="1">
        <v>1861</v>
      </c>
      <c r="C273" s="1" t="s">
        <v>9339</v>
      </c>
      <c r="D273" s="1" t="s">
        <v>9340</v>
      </c>
      <c r="E273" s="1">
        <v>272</v>
      </c>
      <c r="F273" s="1">
        <v>3</v>
      </c>
      <c r="G273" s="1" t="s">
        <v>1002</v>
      </c>
      <c r="H273" s="1" t="s">
        <v>4200</v>
      </c>
      <c r="I273" s="1">
        <v>1</v>
      </c>
      <c r="L273" s="1">
        <v>2</v>
      </c>
      <c r="M273" s="1" t="s">
        <v>8023</v>
      </c>
      <c r="N273" s="1" t="s">
        <v>8024</v>
      </c>
      <c r="T273" s="1" t="s">
        <v>8751</v>
      </c>
      <c r="U273" s="1" t="s">
        <v>37</v>
      </c>
      <c r="V273" s="1" t="s">
        <v>4283</v>
      </c>
      <c r="W273" s="1" t="s">
        <v>219</v>
      </c>
      <c r="X273" s="1" t="s">
        <v>4346</v>
      </c>
      <c r="Y273" s="1" t="s">
        <v>1015</v>
      </c>
      <c r="Z273" s="1" t="s">
        <v>5083</v>
      </c>
      <c r="AC273" s="1">
        <v>47</v>
      </c>
      <c r="AD273" s="1" t="s">
        <v>133</v>
      </c>
      <c r="AE273" s="1" t="s">
        <v>5247</v>
      </c>
      <c r="AJ273" s="1" t="s">
        <v>17</v>
      </c>
      <c r="AK273" s="1" t="s">
        <v>5254</v>
      </c>
      <c r="AL273" s="1" t="s">
        <v>1016</v>
      </c>
      <c r="AM273" s="1" t="s">
        <v>5264</v>
      </c>
      <c r="AT273" s="1" t="s">
        <v>42</v>
      </c>
      <c r="AU273" s="1" t="s">
        <v>5332</v>
      </c>
      <c r="AV273" s="1" t="s">
        <v>1017</v>
      </c>
      <c r="AW273" s="1" t="s">
        <v>5782</v>
      </c>
      <c r="BG273" s="1" t="s">
        <v>42</v>
      </c>
      <c r="BH273" s="1" t="s">
        <v>5332</v>
      </c>
      <c r="BI273" s="1" t="s">
        <v>1018</v>
      </c>
      <c r="BJ273" s="1" t="s">
        <v>6310</v>
      </c>
      <c r="BM273" s="1" t="s">
        <v>1019</v>
      </c>
      <c r="BN273" s="1" t="s">
        <v>6780</v>
      </c>
      <c r="BO273" s="1" t="s">
        <v>42</v>
      </c>
      <c r="BP273" s="1" t="s">
        <v>5332</v>
      </c>
      <c r="BQ273" s="1" t="s">
        <v>1020</v>
      </c>
      <c r="BR273" s="1" t="s">
        <v>8902</v>
      </c>
      <c r="BS273" s="1" t="s">
        <v>53</v>
      </c>
      <c r="BT273" s="1" t="s">
        <v>5260</v>
      </c>
    </row>
    <row r="274" spans="1:29" ht="13.5" customHeight="1">
      <c r="A274" s="5" t="str">
        <f t="shared" si="13"/>
        <v>1861_화현내_0142</v>
      </c>
      <c r="B274" s="1">
        <v>1861</v>
      </c>
      <c r="C274" s="1" t="s">
        <v>9339</v>
      </c>
      <c r="D274" s="1" t="s">
        <v>9340</v>
      </c>
      <c r="E274" s="1">
        <v>273</v>
      </c>
      <c r="F274" s="1">
        <v>3</v>
      </c>
      <c r="G274" s="1" t="s">
        <v>1002</v>
      </c>
      <c r="H274" s="1" t="s">
        <v>4200</v>
      </c>
      <c r="I274" s="1">
        <v>1</v>
      </c>
      <c r="L274" s="1">
        <v>2</v>
      </c>
      <c r="M274" s="1" t="s">
        <v>8023</v>
      </c>
      <c r="N274" s="1" t="s">
        <v>8024</v>
      </c>
      <c r="S274" s="1" t="s">
        <v>131</v>
      </c>
      <c r="T274" s="1" t="s">
        <v>4263</v>
      </c>
      <c r="Y274" s="1" t="s">
        <v>1021</v>
      </c>
      <c r="Z274" s="1" t="s">
        <v>5082</v>
      </c>
      <c r="AC274" s="1">
        <v>38</v>
      </c>
    </row>
    <row r="275" spans="1:29" ht="13.5" customHeight="1">
      <c r="A275" s="5" t="str">
        <f t="shared" si="13"/>
        <v>1861_화현내_0142</v>
      </c>
      <c r="B275" s="1">
        <v>1861</v>
      </c>
      <c r="C275" s="1" t="s">
        <v>9339</v>
      </c>
      <c r="D275" s="1" t="s">
        <v>9340</v>
      </c>
      <c r="E275" s="1">
        <v>274</v>
      </c>
      <c r="F275" s="1">
        <v>3</v>
      </c>
      <c r="G275" s="1" t="s">
        <v>1002</v>
      </c>
      <c r="H275" s="1" t="s">
        <v>4200</v>
      </c>
      <c r="I275" s="1">
        <v>1</v>
      </c>
      <c r="L275" s="1">
        <v>2</v>
      </c>
      <c r="M275" s="1" t="s">
        <v>8023</v>
      </c>
      <c r="N275" s="1" t="s">
        <v>8024</v>
      </c>
      <c r="S275" s="1" t="s">
        <v>134</v>
      </c>
      <c r="T275" s="1" t="s">
        <v>4270</v>
      </c>
      <c r="W275" s="1" t="s">
        <v>38</v>
      </c>
      <c r="X275" s="1" t="s">
        <v>4338</v>
      </c>
      <c r="Y275" s="1" t="s">
        <v>51</v>
      </c>
      <c r="Z275" s="1" t="s">
        <v>4387</v>
      </c>
      <c r="AC275" s="1">
        <v>40</v>
      </c>
    </row>
    <row r="276" spans="1:31" ht="13.5" customHeight="1">
      <c r="A276" s="5" t="str">
        <f t="shared" si="13"/>
        <v>1861_화현내_0142</v>
      </c>
      <c r="B276" s="1">
        <v>1861</v>
      </c>
      <c r="C276" s="1" t="s">
        <v>9339</v>
      </c>
      <c r="D276" s="1" t="s">
        <v>9340</v>
      </c>
      <c r="E276" s="1">
        <v>275</v>
      </c>
      <c r="F276" s="1">
        <v>3</v>
      </c>
      <c r="G276" s="1" t="s">
        <v>1002</v>
      </c>
      <c r="H276" s="1" t="s">
        <v>4200</v>
      </c>
      <c r="I276" s="1">
        <v>1</v>
      </c>
      <c r="L276" s="1">
        <v>2</v>
      </c>
      <c r="M276" s="1" t="s">
        <v>8023</v>
      </c>
      <c r="N276" s="1" t="s">
        <v>8024</v>
      </c>
      <c r="T276" s="1" t="s">
        <v>8753</v>
      </c>
      <c r="U276" s="1" t="s">
        <v>61</v>
      </c>
      <c r="V276" s="1" t="s">
        <v>4295</v>
      </c>
      <c r="Y276" s="1" t="s">
        <v>1022</v>
      </c>
      <c r="Z276" s="1" t="s">
        <v>5081</v>
      </c>
      <c r="AD276" s="1" t="s">
        <v>737</v>
      </c>
      <c r="AE276" s="1" t="s">
        <v>5239</v>
      </c>
    </row>
    <row r="277" spans="1:72" ht="13.5" customHeight="1">
      <c r="A277" s="5" t="str">
        <f t="shared" si="13"/>
        <v>1861_화현내_0142</v>
      </c>
      <c r="B277" s="1">
        <v>1861</v>
      </c>
      <c r="C277" s="1" t="s">
        <v>9339</v>
      </c>
      <c r="D277" s="1" t="s">
        <v>9340</v>
      </c>
      <c r="E277" s="1">
        <v>276</v>
      </c>
      <c r="F277" s="1">
        <v>3</v>
      </c>
      <c r="G277" s="1" t="s">
        <v>1002</v>
      </c>
      <c r="H277" s="1" t="s">
        <v>4200</v>
      </c>
      <c r="I277" s="1">
        <v>1</v>
      </c>
      <c r="L277" s="1">
        <v>3</v>
      </c>
      <c r="M277" s="1" t="s">
        <v>8025</v>
      </c>
      <c r="N277" s="1" t="s">
        <v>8026</v>
      </c>
      <c r="T277" s="1" t="s">
        <v>8903</v>
      </c>
      <c r="U277" s="1" t="s">
        <v>37</v>
      </c>
      <c r="V277" s="1" t="s">
        <v>4283</v>
      </c>
      <c r="W277" s="1" t="s">
        <v>135</v>
      </c>
      <c r="X277" s="1" t="s">
        <v>8904</v>
      </c>
      <c r="Y277" s="1" t="s">
        <v>1023</v>
      </c>
      <c r="Z277" s="1" t="s">
        <v>5080</v>
      </c>
      <c r="AC277" s="1">
        <v>23</v>
      </c>
      <c r="AD277" s="1" t="s">
        <v>359</v>
      </c>
      <c r="AE277" s="1" t="s">
        <v>5217</v>
      </c>
      <c r="AJ277" s="1" t="s">
        <v>17</v>
      </c>
      <c r="AK277" s="1" t="s">
        <v>5254</v>
      </c>
      <c r="AL277" s="1" t="s">
        <v>165</v>
      </c>
      <c r="AM277" s="1" t="s">
        <v>5302</v>
      </c>
      <c r="AT277" s="1" t="s">
        <v>42</v>
      </c>
      <c r="AU277" s="1" t="s">
        <v>5332</v>
      </c>
      <c r="AV277" s="1" t="s">
        <v>1024</v>
      </c>
      <c r="AW277" s="1" t="s">
        <v>5851</v>
      </c>
      <c r="BG277" s="1" t="s">
        <v>42</v>
      </c>
      <c r="BH277" s="1" t="s">
        <v>5332</v>
      </c>
      <c r="BI277" s="1" t="s">
        <v>1025</v>
      </c>
      <c r="BJ277" s="1" t="s">
        <v>6364</v>
      </c>
      <c r="BM277" s="1" t="s">
        <v>1026</v>
      </c>
      <c r="BN277" s="1" t="s">
        <v>6779</v>
      </c>
      <c r="BQ277" s="1" t="s">
        <v>1027</v>
      </c>
      <c r="BR277" s="1" t="s">
        <v>7243</v>
      </c>
      <c r="BS277" s="1" t="s">
        <v>672</v>
      </c>
      <c r="BT277" s="1" t="s">
        <v>5300</v>
      </c>
    </row>
    <row r="278" spans="1:72" ht="13.5" customHeight="1">
      <c r="A278" s="5" t="str">
        <f t="shared" si="13"/>
        <v>1861_화현내_0142</v>
      </c>
      <c r="B278" s="1">
        <v>1861</v>
      </c>
      <c r="C278" s="1" t="s">
        <v>9339</v>
      </c>
      <c r="D278" s="1" t="s">
        <v>9340</v>
      </c>
      <c r="E278" s="1">
        <v>277</v>
      </c>
      <c r="F278" s="1">
        <v>3</v>
      </c>
      <c r="G278" s="1" t="s">
        <v>1002</v>
      </c>
      <c r="H278" s="1" t="s">
        <v>4200</v>
      </c>
      <c r="I278" s="1">
        <v>1</v>
      </c>
      <c r="L278" s="1">
        <v>3</v>
      </c>
      <c r="M278" s="1" t="s">
        <v>8025</v>
      </c>
      <c r="N278" s="1" t="s">
        <v>8026</v>
      </c>
      <c r="S278" s="1" t="s">
        <v>49</v>
      </c>
      <c r="T278" s="1" t="s">
        <v>967</v>
      </c>
      <c r="W278" s="1" t="s">
        <v>387</v>
      </c>
      <c r="X278" s="1" t="s">
        <v>4344</v>
      </c>
      <c r="Y278" s="1" t="s">
        <v>51</v>
      </c>
      <c r="Z278" s="1" t="s">
        <v>4387</v>
      </c>
      <c r="AC278" s="1">
        <v>23</v>
      </c>
      <c r="AD278" s="1" t="s">
        <v>359</v>
      </c>
      <c r="AE278" s="1" t="s">
        <v>5217</v>
      </c>
      <c r="AT278" s="1" t="s">
        <v>42</v>
      </c>
      <c r="AU278" s="1" t="s">
        <v>5332</v>
      </c>
      <c r="AV278" s="1" t="s">
        <v>1028</v>
      </c>
      <c r="AW278" s="1" t="s">
        <v>5850</v>
      </c>
      <c r="BG278" s="1" t="s">
        <v>42</v>
      </c>
      <c r="BH278" s="1" t="s">
        <v>5332</v>
      </c>
      <c r="BI278" s="1" t="s">
        <v>8905</v>
      </c>
      <c r="BJ278" s="1" t="s">
        <v>6363</v>
      </c>
      <c r="BM278" s="1" t="s">
        <v>1029</v>
      </c>
      <c r="BN278" s="1" t="s">
        <v>6778</v>
      </c>
      <c r="BQ278" s="1" t="s">
        <v>1030</v>
      </c>
      <c r="BR278" s="1" t="s">
        <v>7855</v>
      </c>
      <c r="BS278" s="1" t="s">
        <v>1031</v>
      </c>
      <c r="BT278" s="1" t="s">
        <v>5312</v>
      </c>
    </row>
    <row r="279" spans="1:72" ht="13.5" customHeight="1">
      <c r="A279" s="5" t="str">
        <f t="shared" si="13"/>
        <v>1861_화현내_0142</v>
      </c>
      <c r="B279" s="1">
        <v>1861</v>
      </c>
      <c r="C279" s="1" t="s">
        <v>9339</v>
      </c>
      <c r="D279" s="1" t="s">
        <v>9340</v>
      </c>
      <c r="E279" s="1">
        <v>278</v>
      </c>
      <c r="F279" s="1">
        <v>3</v>
      </c>
      <c r="G279" s="1" t="s">
        <v>1002</v>
      </c>
      <c r="H279" s="1" t="s">
        <v>4200</v>
      </c>
      <c r="I279" s="1">
        <v>1</v>
      </c>
      <c r="L279" s="1">
        <v>4</v>
      </c>
      <c r="M279" s="1" t="s">
        <v>8027</v>
      </c>
      <c r="N279" s="1" t="s">
        <v>8028</v>
      </c>
      <c r="O279" s="1" t="s">
        <v>6</v>
      </c>
      <c r="P279" s="1" t="s">
        <v>4255</v>
      </c>
      <c r="T279" s="1" t="s">
        <v>8795</v>
      </c>
      <c r="U279" s="1" t="s">
        <v>1032</v>
      </c>
      <c r="V279" s="1" t="s">
        <v>4323</v>
      </c>
      <c r="W279" s="1" t="s">
        <v>89</v>
      </c>
      <c r="X279" s="1" t="s">
        <v>4357</v>
      </c>
      <c r="Y279" s="1" t="s">
        <v>51</v>
      </c>
      <c r="Z279" s="1" t="s">
        <v>4387</v>
      </c>
      <c r="AC279" s="1">
        <v>67</v>
      </c>
      <c r="AD279" s="1" t="s">
        <v>727</v>
      </c>
      <c r="AE279" s="1" t="s">
        <v>5226</v>
      </c>
      <c r="AJ279" s="1" t="s">
        <v>17</v>
      </c>
      <c r="AK279" s="1" t="s">
        <v>5254</v>
      </c>
      <c r="AL279" s="1" t="s">
        <v>91</v>
      </c>
      <c r="AM279" s="1" t="s">
        <v>5274</v>
      </c>
      <c r="AT279" s="1" t="s">
        <v>42</v>
      </c>
      <c r="AU279" s="1" t="s">
        <v>5332</v>
      </c>
      <c r="AV279" s="1" t="s">
        <v>1033</v>
      </c>
      <c r="AW279" s="1" t="s">
        <v>5849</v>
      </c>
      <c r="BG279" s="1" t="s">
        <v>42</v>
      </c>
      <c r="BH279" s="1" t="s">
        <v>5332</v>
      </c>
      <c r="BI279" s="1" t="s">
        <v>1034</v>
      </c>
      <c r="BJ279" s="1" t="s">
        <v>6362</v>
      </c>
      <c r="BK279" s="1" t="s">
        <v>42</v>
      </c>
      <c r="BL279" s="1" t="s">
        <v>5332</v>
      </c>
      <c r="BM279" s="1" t="s">
        <v>1035</v>
      </c>
      <c r="BN279" s="1" t="s">
        <v>6777</v>
      </c>
      <c r="BO279" s="1" t="s">
        <v>42</v>
      </c>
      <c r="BP279" s="1" t="s">
        <v>5332</v>
      </c>
      <c r="BQ279" s="1" t="s">
        <v>1036</v>
      </c>
      <c r="BR279" s="1" t="s">
        <v>7715</v>
      </c>
      <c r="BS279" s="1" t="s">
        <v>346</v>
      </c>
      <c r="BT279" s="1" t="s">
        <v>5291</v>
      </c>
    </row>
    <row r="280" spans="1:29" ht="13.5" customHeight="1">
      <c r="A280" s="5" t="str">
        <f t="shared" si="13"/>
        <v>1861_화현내_0142</v>
      </c>
      <c r="B280" s="1">
        <v>1861</v>
      </c>
      <c r="C280" s="1" t="s">
        <v>9339</v>
      </c>
      <c r="D280" s="1" t="s">
        <v>9340</v>
      </c>
      <c r="E280" s="1">
        <v>279</v>
      </c>
      <c r="F280" s="1">
        <v>3</v>
      </c>
      <c r="G280" s="1" t="s">
        <v>1002</v>
      </c>
      <c r="H280" s="1" t="s">
        <v>4200</v>
      </c>
      <c r="I280" s="1">
        <v>1</v>
      </c>
      <c r="L280" s="1">
        <v>4</v>
      </c>
      <c r="M280" s="1" t="s">
        <v>8027</v>
      </c>
      <c r="N280" s="1" t="s">
        <v>8028</v>
      </c>
      <c r="S280" s="1" t="s">
        <v>181</v>
      </c>
      <c r="T280" s="1" t="s">
        <v>4259</v>
      </c>
      <c r="W280" s="1" t="s">
        <v>97</v>
      </c>
      <c r="X280" s="1" t="s">
        <v>8802</v>
      </c>
      <c r="Y280" s="1" t="s">
        <v>318</v>
      </c>
      <c r="Z280" s="1" t="s">
        <v>5079</v>
      </c>
      <c r="AC280" s="1">
        <v>22</v>
      </c>
    </row>
    <row r="281" spans="1:72" ht="13.5" customHeight="1">
      <c r="A281" s="5" t="str">
        <f t="shared" si="13"/>
        <v>1861_화현내_0142</v>
      </c>
      <c r="B281" s="1">
        <v>1861</v>
      </c>
      <c r="C281" s="1" t="s">
        <v>9339</v>
      </c>
      <c r="D281" s="1" t="s">
        <v>9340</v>
      </c>
      <c r="E281" s="1">
        <v>280</v>
      </c>
      <c r="F281" s="1">
        <v>3</v>
      </c>
      <c r="G281" s="1" t="s">
        <v>1002</v>
      </c>
      <c r="H281" s="1" t="s">
        <v>4200</v>
      </c>
      <c r="I281" s="1">
        <v>1</v>
      </c>
      <c r="L281" s="1">
        <v>5</v>
      </c>
      <c r="M281" s="1" t="s">
        <v>8029</v>
      </c>
      <c r="N281" s="1" t="s">
        <v>8030</v>
      </c>
      <c r="T281" s="1" t="s">
        <v>8906</v>
      </c>
      <c r="U281" s="1" t="s">
        <v>37</v>
      </c>
      <c r="V281" s="1" t="s">
        <v>4283</v>
      </c>
      <c r="W281" s="1" t="s">
        <v>89</v>
      </c>
      <c r="X281" s="1" t="s">
        <v>4357</v>
      </c>
      <c r="Y281" s="1" t="s">
        <v>1037</v>
      </c>
      <c r="Z281" s="1" t="s">
        <v>5078</v>
      </c>
      <c r="AC281" s="1">
        <v>64</v>
      </c>
      <c r="AD281" s="1" t="s">
        <v>208</v>
      </c>
      <c r="AE281" s="1" t="s">
        <v>5210</v>
      </c>
      <c r="AJ281" s="1" t="s">
        <v>17</v>
      </c>
      <c r="AK281" s="1" t="s">
        <v>5254</v>
      </c>
      <c r="AL281" s="1" t="s">
        <v>91</v>
      </c>
      <c r="AM281" s="1" t="s">
        <v>5274</v>
      </c>
      <c r="AT281" s="1" t="s">
        <v>42</v>
      </c>
      <c r="AU281" s="1" t="s">
        <v>5332</v>
      </c>
      <c r="AV281" s="1" t="s">
        <v>1033</v>
      </c>
      <c r="AW281" s="1" t="s">
        <v>5849</v>
      </c>
      <c r="BG281" s="1" t="s">
        <v>42</v>
      </c>
      <c r="BH281" s="1" t="s">
        <v>5332</v>
      </c>
      <c r="BI281" s="1" t="s">
        <v>1034</v>
      </c>
      <c r="BJ281" s="1" t="s">
        <v>6362</v>
      </c>
      <c r="BK281" s="1" t="s">
        <v>42</v>
      </c>
      <c r="BL281" s="1" t="s">
        <v>5332</v>
      </c>
      <c r="BM281" s="1" t="s">
        <v>1035</v>
      </c>
      <c r="BN281" s="1" t="s">
        <v>6777</v>
      </c>
      <c r="BO281" s="1" t="s">
        <v>42</v>
      </c>
      <c r="BP281" s="1" t="s">
        <v>5332</v>
      </c>
      <c r="BQ281" s="1" t="s">
        <v>1036</v>
      </c>
      <c r="BR281" s="1" t="s">
        <v>7715</v>
      </c>
      <c r="BS281" s="1" t="s">
        <v>346</v>
      </c>
      <c r="BT281" s="1" t="s">
        <v>5291</v>
      </c>
    </row>
    <row r="282" spans="1:29" ht="13.5" customHeight="1">
      <c r="A282" s="5" t="str">
        <f t="shared" si="13"/>
        <v>1861_화현내_0142</v>
      </c>
      <c r="B282" s="1">
        <v>1861</v>
      </c>
      <c r="C282" s="1" t="s">
        <v>9339</v>
      </c>
      <c r="D282" s="1" t="s">
        <v>9340</v>
      </c>
      <c r="E282" s="1">
        <v>281</v>
      </c>
      <c r="F282" s="1">
        <v>3</v>
      </c>
      <c r="G282" s="1" t="s">
        <v>1002</v>
      </c>
      <c r="H282" s="1" t="s">
        <v>4200</v>
      </c>
      <c r="I282" s="1">
        <v>1</v>
      </c>
      <c r="L282" s="1">
        <v>5</v>
      </c>
      <c r="M282" s="1" t="s">
        <v>8029</v>
      </c>
      <c r="N282" s="1" t="s">
        <v>8030</v>
      </c>
      <c r="S282" s="1" t="s">
        <v>181</v>
      </c>
      <c r="T282" s="1" t="s">
        <v>4259</v>
      </c>
      <c r="U282" s="1" t="s">
        <v>37</v>
      </c>
      <c r="V282" s="1" t="s">
        <v>4283</v>
      </c>
      <c r="Y282" s="1" t="s">
        <v>1038</v>
      </c>
      <c r="Z282" s="1" t="s">
        <v>5077</v>
      </c>
      <c r="AC282" s="1">
        <v>40</v>
      </c>
    </row>
    <row r="283" spans="1:29" ht="13.5" customHeight="1">
      <c r="A283" s="5" t="str">
        <f t="shared" si="13"/>
        <v>1861_화현내_0142</v>
      </c>
      <c r="B283" s="1">
        <v>1861</v>
      </c>
      <c r="C283" s="1" t="s">
        <v>9339</v>
      </c>
      <c r="D283" s="1" t="s">
        <v>9340</v>
      </c>
      <c r="E283" s="1">
        <v>282</v>
      </c>
      <c r="F283" s="1">
        <v>3</v>
      </c>
      <c r="G283" s="1" t="s">
        <v>1002</v>
      </c>
      <c r="H283" s="1" t="s">
        <v>4200</v>
      </c>
      <c r="I283" s="1">
        <v>1</v>
      </c>
      <c r="L283" s="1">
        <v>5</v>
      </c>
      <c r="M283" s="1" t="s">
        <v>8029</v>
      </c>
      <c r="N283" s="1" t="s">
        <v>8030</v>
      </c>
      <c r="S283" s="1" t="s">
        <v>184</v>
      </c>
      <c r="T283" s="1" t="s">
        <v>4260</v>
      </c>
      <c r="W283" s="1" t="s">
        <v>72</v>
      </c>
      <c r="X283" s="1" t="s">
        <v>4341</v>
      </c>
      <c r="Y283" s="1" t="s">
        <v>51</v>
      </c>
      <c r="Z283" s="1" t="s">
        <v>4387</v>
      </c>
      <c r="AC283" s="1">
        <v>45</v>
      </c>
    </row>
    <row r="284" spans="1:31" ht="13.5" customHeight="1">
      <c r="A284" s="5" t="str">
        <f t="shared" si="13"/>
        <v>1861_화현내_0142</v>
      </c>
      <c r="B284" s="1">
        <v>1861</v>
      </c>
      <c r="C284" s="1" t="s">
        <v>9339</v>
      </c>
      <c r="D284" s="1" t="s">
        <v>9340</v>
      </c>
      <c r="E284" s="1">
        <v>283</v>
      </c>
      <c r="F284" s="1">
        <v>3</v>
      </c>
      <c r="G284" s="1" t="s">
        <v>1002</v>
      </c>
      <c r="H284" s="1" t="s">
        <v>4200</v>
      </c>
      <c r="I284" s="1">
        <v>1</v>
      </c>
      <c r="L284" s="1">
        <v>5</v>
      </c>
      <c r="M284" s="1" t="s">
        <v>8029</v>
      </c>
      <c r="N284" s="1" t="s">
        <v>8030</v>
      </c>
      <c r="S284" s="1" t="s">
        <v>181</v>
      </c>
      <c r="T284" s="1" t="s">
        <v>4259</v>
      </c>
      <c r="Y284" s="1" t="s">
        <v>7351</v>
      </c>
      <c r="Z284" s="1" t="s">
        <v>5076</v>
      </c>
      <c r="AC284" s="1">
        <v>38</v>
      </c>
      <c r="AD284" s="1" t="s">
        <v>52</v>
      </c>
      <c r="AE284" s="1" t="s">
        <v>5201</v>
      </c>
    </row>
    <row r="285" spans="1:31" ht="13.5" customHeight="1">
      <c r="A285" s="5" t="str">
        <f t="shared" si="13"/>
        <v>1861_화현내_0142</v>
      </c>
      <c r="B285" s="1">
        <v>1861</v>
      </c>
      <c r="C285" s="1" t="s">
        <v>9339</v>
      </c>
      <c r="D285" s="1" t="s">
        <v>9340</v>
      </c>
      <c r="E285" s="1">
        <v>284</v>
      </c>
      <c r="F285" s="1">
        <v>3</v>
      </c>
      <c r="G285" s="1" t="s">
        <v>1002</v>
      </c>
      <c r="H285" s="1" t="s">
        <v>4200</v>
      </c>
      <c r="I285" s="1">
        <v>1</v>
      </c>
      <c r="L285" s="1">
        <v>5</v>
      </c>
      <c r="M285" s="1" t="s">
        <v>8029</v>
      </c>
      <c r="N285" s="1" t="s">
        <v>8030</v>
      </c>
      <c r="S285" s="1" t="s">
        <v>259</v>
      </c>
      <c r="T285" s="1" t="s">
        <v>4268</v>
      </c>
      <c r="Y285" s="1" t="s">
        <v>1039</v>
      </c>
      <c r="Z285" s="1" t="s">
        <v>5075</v>
      </c>
      <c r="AC285" s="1">
        <v>19</v>
      </c>
      <c r="AD285" s="1" t="s">
        <v>564</v>
      </c>
      <c r="AE285" s="1" t="s">
        <v>5221</v>
      </c>
    </row>
    <row r="286" spans="1:29" ht="13.5" customHeight="1">
      <c r="A286" s="5" t="str">
        <f t="shared" si="13"/>
        <v>1861_화현내_0142</v>
      </c>
      <c r="B286" s="1">
        <v>1861</v>
      </c>
      <c r="C286" s="1" t="s">
        <v>9339</v>
      </c>
      <c r="D286" s="1" t="s">
        <v>9340</v>
      </c>
      <c r="E286" s="1">
        <v>285</v>
      </c>
      <c r="F286" s="1">
        <v>3</v>
      </c>
      <c r="G286" s="1" t="s">
        <v>1002</v>
      </c>
      <c r="H286" s="1" t="s">
        <v>4200</v>
      </c>
      <c r="I286" s="1">
        <v>1</v>
      </c>
      <c r="L286" s="1">
        <v>5</v>
      </c>
      <c r="M286" s="1" t="s">
        <v>8029</v>
      </c>
      <c r="N286" s="1" t="s">
        <v>8030</v>
      </c>
      <c r="S286" s="1" t="s">
        <v>1040</v>
      </c>
      <c r="T286" s="1" t="s">
        <v>4278</v>
      </c>
      <c r="W286" s="1" t="s">
        <v>160</v>
      </c>
      <c r="X286" s="1" t="s">
        <v>4340</v>
      </c>
      <c r="Y286" s="1" t="s">
        <v>51</v>
      </c>
      <c r="Z286" s="1" t="s">
        <v>4387</v>
      </c>
      <c r="AC286" s="1">
        <v>56</v>
      </c>
    </row>
    <row r="287" spans="1:31" ht="13.5" customHeight="1">
      <c r="A287" s="5" t="str">
        <f t="shared" si="13"/>
        <v>1861_화현내_0142</v>
      </c>
      <c r="B287" s="1">
        <v>1861</v>
      </c>
      <c r="C287" s="1" t="s">
        <v>9339</v>
      </c>
      <c r="D287" s="1" t="s">
        <v>9340</v>
      </c>
      <c r="E287" s="1">
        <v>286</v>
      </c>
      <c r="F287" s="1">
        <v>3</v>
      </c>
      <c r="G287" s="1" t="s">
        <v>1002</v>
      </c>
      <c r="H287" s="1" t="s">
        <v>4200</v>
      </c>
      <c r="I287" s="1">
        <v>1</v>
      </c>
      <c r="L287" s="1">
        <v>5</v>
      </c>
      <c r="M287" s="1" t="s">
        <v>8029</v>
      </c>
      <c r="N287" s="1" t="s">
        <v>8030</v>
      </c>
      <c r="S287" s="1" t="s">
        <v>181</v>
      </c>
      <c r="T287" s="1" t="s">
        <v>4259</v>
      </c>
      <c r="Y287" s="1" t="s">
        <v>1041</v>
      </c>
      <c r="Z287" s="1" t="s">
        <v>5074</v>
      </c>
      <c r="AC287" s="1">
        <v>17</v>
      </c>
      <c r="AD287" s="1" t="s">
        <v>854</v>
      </c>
      <c r="AE287" s="1" t="s">
        <v>5207</v>
      </c>
    </row>
    <row r="288" spans="1:31" ht="13.5" customHeight="1">
      <c r="A288" s="5" t="str">
        <f t="shared" si="13"/>
        <v>1861_화현내_0142</v>
      </c>
      <c r="B288" s="1">
        <v>1861</v>
      </c>
      <c r="C288" s="1" t="s">
        <v>9339</v>
      </c>
      <c r="D288" s="1" t="s">
        <v>9340</v>
      </c>
      <c r="E288" s="1">
        <v>287</v>
      </c>
      <c r="F288" s="1">
        <v>3</v>
      </c>
      <c r="G288" s="1" t="s">
        <v>1002</v>
      </c>
      <c r="H288" s="1" t="s">
        <v>4200</v>
      </c>
      <c r="I288" s="1">
        <v>1</v>
      </c>
      <c r="L288" s="1">
        <v>5</v>
      </c>
      <c r="M288" s="1" t="s">
        <v>8029</v>
      </c>
      <c r="N288" s="1" t="s">
        <v>8030</v>
      </c>
      <c r="T288" s="1" t="s">
        <v>8907</v>
      </c>
      <c r="U288" s="1" t="s">
        <v>59</v>
      </c>
      <c r="V288" s="1" t="s">
        <v>4282</v>
      </c>
      <c r="Y288" s="1" t="s">
        <v>680</v>
      </c>
      <c r="Z288" s="1" t="s">
        <v>5073</v>
      </c>
      <c r="AC288" s="1">
        <v>39</v>
      </c>
      <c r="AD288" s="1" t="s">
        <v>1042</v>
      </c>
      <c r="AE288" s="1" t="s">
        <v>5220</v>
      </c>
    </row>
    <row r="289" spans="1:72" ht="13.5" customHeight="1">
      <c r="A289" s="5" t="str">
        <f t="shared" si="13"/>
        <v>1861_화현내_0142</v>
      </c>
      <c r="B289" s="1">
        <v>1861</v>
      </c>
      <c r="C289" s="1" t="s">
        <v>9339</v>
      </c>
      <c r="D289" s="1" t="s">
        <v>9340</v>
      </c>
      <c r="E289" s="1">
        <v>288</v>
      </c>
      <c r="F289" s="1">
        <v>3</v>
      </c>
      <c r="G289" s="1" t="s">
        <v>1002</v>
      </c>
      <c r="H289" s="1" t="s">
        <v>4200</v>
      </c>
      <c r="I289" s="1">
        <v>2</v>
      </c>
      <c r="J289" s="1" t="s">
        <v>1043</v>
      </c>
      <c r="K289" s="1" t="s">
        <v>4241</v>
      </c>
      <c r="L289" s="1">
        <v>1</v>
      </c>
      <c r="M289" s="1" t="s">
        <v>8031</v>
      </c>
      <c r="N289" s="1" t="s">
        <v>8032</v>
      </c>
      <c r="T289" s="1" t="s">
        <v>8908</v>
      </c>
      <c r="U289" s="1" t="s">
        <v>37</v>
      </c>
      <c r="V289" s="1" t="s">
        <v>4283</v>
      </c>
      <c r="W289" s="1" t="s">
        <v>38</v>
      </c>
      <c r="X289" s="1" t="s">
        <v>4338</v>
      </c>
      <c r="Y289" s="1" t="s">
        <v>1044</v>
      </c>
      <c r="Z289" s="1" t="s">
        <v>5072</v>
      </c>
      <c r="AC289" s="1">
        <v>26</v>
      </c>
      <c r="AD289" s="1" t="s">
        <v>428</v>
      </c>
      <c r="AE289" s="1" t="s">
        <v>5208</v>
      </c>
      <c r="AJ289" s="1" t="s">
        <v>17</v>
      </c>
      <c r="AK289" s="1" t="s">
        <v>5254</v>
      </c>
      <c r="AL289" s="1" t="s">
        <v>41</v>
      </c>
      <c r="AM289" s="1" t="s">
        <v>5259</v>
      </c>
      <c r="AT289" s="1" t="s">
        <v>42</v>
      </c>
      <c r="AU289" s="1" t="s">
        <v>5332</v>
      </c>
      <c r="AV289" s="1" t="s">
        <v>1045</v>
      </c>
      <c r="AW289" s="1" t="s">
        <v>7510</v>
      </c>
      <c r="BG289" s="1" t="s">
        <v>42</v>
      </c>
      <c r="BH289" s="1" t="s">
        <v>5332</v>
      </c>
      <c r="BI289" s="1" t="s">
        <v>1046</v>
      </c>
      <c r="BJ289" s="1" t="s">
        <v>6361</v>
      </c>
      <c r="BK289" s="1" t="s">
        <v>42</v>
      </c>
      <c r="BL289" s="1" t="s">
        <v>5332</v>
      </c>
      <c r="BM289" s="1" t="s">
        <v>1047</v>
      </c>
      <c r="BN289" s="1" t="s">
        <v>6367</v>
      </c>
      <c r="BO289" s="1" t="s">
        <v>42</v>
      </c>
      <c r="BP289" s="1" t="s">
        <v>5332</v>
      </c>
      <c r="BQ289" s="1" t="s">
        <v>1048</v>
      </c>
      <c r="BR289" s="1" t="s">
        <v>7242</v>
      </c>
      <c r="BS289" s="1" t="s">
        <v>104</v>
      </c>
      <c r="BT289" s="1" t="s">
        <v>5261</v>
      </c>
    </row>
    <row r="290" spans="1:31" ht="13.5" customHeight="1">
      <c r="A290" s="5" t="str">
        <f t="shared" si="13"/>
        <v>1861_화현내_0142</v>
      </c>
      <c r="B290" s="1">
        <v>1861</v>
      </c>
      <c r="C290" s="1" t="s">
        <v>9339</v>
      </c>
      <c r="D290" s="1" t="s">
        <v>9340</v>
      </c>
      <c r="E290" s="1">
        <v>289</v>
      </c>
      <c r="F290" s="1">
        <v>3</v>
      </c>
      <c r="G290" s="1" t="s">
        <v>1002</v>
      </c>
      <c r="H290" s="1" t="s">
        <v>4200</v>
      </c>
      <c r="I290" s="1">
        <v>2</v>
      </c>
      <c r="L290" s="1">
        <v>1</v>
      </c>
      <c r="M290" s="1" t="s">
        <v>8031</v>
      </c>
      <c r="N290" s="1" t="s">
        <v>8032</v>
      </c>
      <c r="S290" s="1" t="s">
        <v>1049</v>
      </c>
      <c r="T290" s="1" t="s">
        <v>4272</v>
      </c>
      <c r="W290" s="1" t="s">
        <v>492</v>
      </c>
      <c r="X290" s="1" t="s">
        <v>4350</v>
      </c>
      <c r="Y290" s="1" t="s">
        <v>51</v>
      </c>
      <c r="Z290" s="1" t="s">
        <v>4387</v>
      </c>
      <c r="AC290" s="1">
        <v>56</v>
      </c>
      <c r="AD290" s="1" t="s">
        <v>655</v>
      </c>
      <c r="AE290" s="1" t="s">
        <v>5223</v>
      </c>
    </row>
    <row r="291" spans="1:72" ht="13.5" customHeight="1">
      <c r="A291" s="5" t="str">
        <f t="shared" si="13"/>
        <v>1861_화현내_0142</v>
      </c>
      <c r="B291" s="1">
        <v>1861</v>
      </c>
      <c r="C291" s="1" t="s">
        <v>9339</v>
      </c>
      <c r="D291" s="1" t="s">
        <v>9340</v>
      </c>
      <c r="E291" s="1">
        <v>290</v>
      </c>
      <c r="F291" s="1">
        <v>3</v>
      </c>
      <c r="G291" s="1" t="s">
        <v>1002</v>
      </c>
      <c r="H291" s="1" t="s">
        <v>4200</v>
      </c>
      <c r="I291" s="1">
        <v>2</v>
      </c>
      <c r="L291" s="1">
        <v>2</v>
      </c>
      <c r="M291" s="1" t="s">
        <v>8033</v>
      </c>
      <c r="N291" s="1" t="s">
        <v>8034</v>
      </c>
      <c r="T291" s="1" t="s">
        <v>8749</v>
      </c>
      <c r="U291" s="1" t="s">
        <v>37</v>
      </c>
      <c r="V291" s="1" t="s">
        <v>4283</v>
      </c>
      <c r="W291" s="1" t="s">
        <v>63</v>
      </c>
      <c r="X291" s="1" t="s">
        <v>4362</v>
      </c>
      <c r="Y291" s="1" t="s">
        <v>1050</v>
      </c>
      <c r="Z291" s="1" t="s">
        <v>4475</v>
      </c>
      <c r="AC291" s="1">
        <v>45</v>
      </c>
      <c r="AD291" s="1" t="s">
        <v>73</v>
      </c>
      <c r="AE291" s="1" t="s">
        <v>5197</v>
      </c>
      <c r="AJ291" s="1" t="s">
        <v>17</v>
      </c>
      <c r="AK291" s="1" t="s">
        <v>5254</v>
      </c>
      <c r="AL291" s="1" t="s">
        <v>66</v>
      </c>
      <c r="AM291" s="1" t="s">
        <v>5293</v>
      </c>
      <c r="AT291" s="1" t="s">
        <v>37</v>
      </c>
      <c r="AU291" s="1" t="s">
        <v>4283</v>
      </c>
      <c r="AV291" s="1" t="s">
        <v>1051</v>
      </c>
      <c r="AW291" s="1" t="s">
        <v>5668</v>
      </c>
      <c r="BG291" s="1" t="s">
        <v>42</v>
      </c>
      <c r="BH291" s="1" t="s">
        <v>5332</v>
      </c>
      <c r="BI291" s="1" t="s">
        <v>1052</v>
      </c>
      <c r="BJ291" s="1" t="s">
        <v>6221</v>
      </c>
      <c r="BK291" s="1" t="s">
        <v>42</v>
      </c>
      <c r="BL291" s="1" t="s">
        <v>5332</v>
      </c>
      <c r="BM291" s="1" t="s">
        <v>1053</v>
      </c>
      <c r="BN291" s="1" t="s">
        <v>5091</v>
      </c>
      <c r="BO291" s="1" t="s">
        <v>42</v>
      </c>
      <c r="BP291" s="1" t="s">
        <v>5332</v>
      </c>
      <c r="BQ291" s="1" t="s">
        <v>1054</v>
      </c>
      <c r="BR291" s="1" t="s">
        <v>7108</v>
      </c>
      <c r="BS291" s="1" t="s">
        <v>41</v>
      </c>
      <c r="BT291" s="1" t="s">
        <v>5259</v>
      </c>
    </row>
    <row r="292" spans="1:72" ht="13.5" customHeight="1">
      <c r="A292" s="5" t="str">
        <f aca="true" t="shared" si="14" ref="A292:A316">HYPERLINK("http://kyu.snu.ac.kr/sdhj/index.jsp?type=hj/GK14782_00IH_0001_0143.jpg","1861_화현내_0143")</f>
        <v>1861_화현내_0143</v>
      </c>
      <c r="B292" s="1">
        <v>1861</v>
      </c>
      <c r="C292" s="1" t="s">
        <v>9339</v>
      </c>
      <c r="D292" s="1" t="s">
        <v>9340</v>
      </c>
      <c r="E292" s="1">
        <v>291</v>
      </c>
      <c r="F292" s="1">
        <v>3</v>
      </c>
      <c r="G292" s="1" t="s">
        <v>1002</v>
      </c>
      <c r="H292" s="1" t="s">
        <v>4200</v>
      </c>
      <c r="I292" s="1">
        <v>2</v>
      </c>
      <c r="L292" s="1">
        <v>2</v>
      </c>
      <c r="M292" s="1" t="s">
        <v>8033</v>
      </c>
      <c r="N292" s="1" t="s">
        <v>8034</v>
      </c>
      <c r="S292" s="1" t="s">
        <v>49</v>
      </c>
      <c r="T292" s="1" t="s">
        <v>967</v>
      </c>
      <c r="W292" s="1" t="s">
        <v>1055</v>
      </c>
      <c r="X292" s="1" t="s">
        <v>4360</v>
      </c>
      <c r="Y292" s="1" t="s">
        <v>51</v>
      </c>
      <c r="Z292" s="1" t="s">
        <v>4387</v>
      </c>
      <c r="AC292" s="1">
        <v>41</v>
      </c>
      <c r="AD292" s="1" t="s">
        <v>299</v>
      </c>
      <c r="AE292" s="1" t="s">
        <v>5202</v>
      </c>
      <c r="AJ292" s="1" t="s">
        <v>17</v>
      </c>
      <c r="AK292" s="1" t="s">
        <v>5254</v>
      </c>
      <c r="AL292" s="1" t="s">
        <v>1056</v>
      </c>
      <c r="AM292" s="1" t="s">
        <v>5318</v>
      </c>
      <c r="AT292" s="1" t="s">
        <v>42</v>
      </c>
      <c r="AU292" s="1" t="s">
        <v>5332</v>
      </c>
      <c r="AV292" s="1" t="s">
        <v>648</v>
      </c>
      <c r="AW292" s="1" t="s">
        <v>4562</v>
      </c>
      <c r="BG292" s="1" t="s">
        <v>42</v>
      </c>
      <c r="BH292" s="1" t="s">
        <v>5332</v>
      </c>
      <c r="BI292" s="1" t="s">
        <v>1057</v>
      </c>
      <c r="BJ292" s="1" t="s">
        <v>7521</v>
      </c>
      <c r="BK292" s="1" t="s">
        <v>42</v>
      </c>
      <c r="BL292" s="1" t="s">
        <v>5332</v>
      </c>
      <c r="BM292" s="1" t="s">
        <v>1058</v>
      </c>
      <c r="BN292" s="1" t="s">
        <v>6776</v>
      </c>
      <c r="BO292" s="1" t="s">
        <v>42</v>
      </c>
      <c r="BP292" s="1" t="s">
        <v>5332</v>
      </c>
      <c r="BQ292" s="1" t="s">
        <v>1059</v>
      </c>
      <c r="BR292" s="1" t="s">
        <v>7870</v>
      </c>
      <c r="BS292" s="1" t="s">
        <v>141</v>
      </c>
      <c r="BT292" s="1" t="s">
        <v>5296</v>
      </c>
    </row>
    <row r="293" spans="1:31" ht="13.5" customHeight="1">
      <c r="A293" s="5" t="str">
        <f t="shared" si="14"/>
        <v>1861_화현내_0143</v>
      </c>
      <c r="B293" s="1">
        <v>1861</v>
      </c>
      <c r="C293" s="1" t="s">
        <v>9339</v>
      </c>
      <c r="D293" s="1" t="s">
        <v>9340</v>
      </c>
      <c r="E293" s="1">
        <v>292</v>
      </c>
      <c r="F293" s="1">
        <v>3</v>
      </c>
      <c r="G293" s="1" t="s">
        <v>1002</v>
      </c>
      <c r="H293" s="1" t="s">
        <v>4200</v>
      </c>
      <c r="I293" s="1">
        <v>2</v>
      </c>
      <c r="L293" s="1">
        <v>2</v>
      </c>
      <c r="M293" s="1" t="s">
        <v>8033</v>
      </c>
      <c r="N293" s="1" t="s">
        <v>8034</v>
      </c>
      <c r="S293" s="1" t="s">
        <v>181</v>
      </c>
      <c r="T293" s="1" t="s">
        <v>4259</v>
      </c>
      <c r="U293" s="1" t="s">
        <v>37</v>
      </c>
      <c r="V293" s="1" t="s">
        <v>4283</v>
      </c>
      <c r="Y293" s="1" t="s">
        <v>557</v>
      </c>
      <c r="Z293" s="1" t="s">
        <v>5071</v>
      </c>
      <c r="AC293" s="1">
        <v>17</v>
      </c>
      <c r="AD293" s="1" t="s">
        <v>854</v>
      </c>
      <c r="AE293" s="1" t="s">
        <v>5207</v>
      </c>
    </row>
    <row r="294" spans="1:31" ht="13.5" customHeight="1">
      <c r="A294" s="5" t="str">
        <f t="shared" si="14"/>
        <v>1861_화현내_0143</v>
      </c>
      <c r="B294" s="1">
        <v>1861</v>
      </c>
      <c r="C294" s="1" t="s">
        <v>9339</v>
      </c>
      <c r="D294" s="1" t="s">
        <v>9340</v>
      </c>
      <c r="E294" s="1">
        <v>293</v>
      </c>
      <c r="F294" s="1">
        <v>3</v>
      </c>
      <c r="G294" s="1" t="s">
        <v>1002</v>
      </c>
      <c r="H294" s="1" t="s">
        <v>4200</v>
      </c>
      <c r="I294" s="1">
        <v>2</v>
      </c>
      <c r="L294" s="1">
        <v>2</v>
      </c>
      <c r="M294" s="1" t="s">
        <v>8033</v>
      </c>
      <c r="N294" s="1" t="s">
        <v>8034</v>
      </c>
      <c r="T294" s="1" t="s">
        <v>8750</v>
      </c>
      <c r="U294" s="1" t="s">
        <v>61</v>
      </c>
      <c r="V294" s="1" t="s">
        <v>4295</v>
      </c>
      <c r="Y294" s="1" t="s">
        <v>1060</v>
      </c>
      <c r="Z294" s="1" t="s">
        <v>5070</v>
      </c>
      <c r="AC294" s="1">
        <v>67</v>
      </c>
      <c r="AD294" s="1" t="s">
        <v>727</v>
      </c>
      <c r="AE294" s="1" t="s">
        <v>5226</v>
      </c>
    </row>
    <row r="295" spans="1:72" ht="13.5" customHeight="1">
      <c r="A295" s="5" t="str">
        <f t="shared" si="14"/>
        <v>1861_화현내_0143</v>
      </c>
      <c r="B295" s="1">
        <v>1861</v>
      </c>
      <c r="C295" s="1" t="s">
        <v>9339</v>
      </c>
      <c r="D295" s="1" t="s">
        <v>9340</v>
      </c>
      <c r="E295" s="1">
        <v>294</v>
      </c>
      <c r="F295" s="1">
        <v>3</v>
      </c>
      <c r="G295" s="1" t="s">
        <v>1002</v>
      </c>
      <c r="H295" s="1" t="s">
        <v>4200</v>
      </c>
      <c r="I295" s="1">
        <v>2</v>
      </c>
      <c r="L295" s="1">
        <v>3</v>
      </c>
      <c r="M295" s="1" t="s">
        <v>8035</v>
      </c>
      <c r="N295" s="1" t="s">
        <v>8036</v>
      </c>
      <c r="T295" s="1" t="s">
        <v>8764</v>
      </c>
      <c r="U295" s="1" t="s">
        <v>517</v>
      </c>
      <c r="V295" s="1" t="s">
        <v>4324</v>
      </c>
      <c r="W295" s="1" t="s">
        <v>160</v>
      </c>
      <c r="X295" s="1" t="s">
        <v>4340</v>
      </c>
      <c r="Y295" s="1" t="s">
        <v>154</v>
      </c>
      <c r="Z295" s="1" t="s">
        <v>4388</v>
      </c>
      <c r="AC295" s="1">
        <v>45</v>
      </c>
      <c r="AD295" s="1" t="s">
        <v>73</v>
      </c>
      <c r="AE295" s="1" t="s">
        <v>5197</v>
      </c>
      <c r="AJ295" s="1" t="s">
        <v>17</v>
      </c>
      <c r="AK295" s="1" t="s">
        <v>5254</v>
      </c>
      <c r="AL295" s="1" t="s">
        <v>95</v>
      </c>
      <c r="AM295" s="1" t="s">
        <v>5256</v>
      </c>
      <c r="AT295" s="1" t="s">
        <v>105</v>
      </c>
      <c r="AU295" s="1" t="s">
        <v>4280</v>
      </c>
      <c r="AV295" s="1" t="s">
        <v>1061</v>
      </c>
      <c r="AW295" s="1" t="s">
        <v>5676</v>
      </c>
      <c r="BG295" s="1" t="s">
        <v>105</v>
      </c>
      <c r="BH295" s="1" t="s">
        <v>4280</v>
      </c>
      <c r="BI295" s="1" t="s">
        <v>1062</v>
      </c>
      <c r="BJ295" s="1" t="s">
        <v>6360</v>
      </c>
      <c r="BM295" s="1" t="s">
        <v>1063</v>
      </c>
      <c r="BN295" s="1" t="s">
        <v>6775</v>
      </c>
      <c r="BQ295" s="1" t="s">
        <v>1064</v>
      </c>
      <c r="BR295" s="1" t="s">
        <v>7241</v>
      </c>
      <c r="BS295" s="1" t="s">
        <v>74</v>
      </c>
      <c r="BT295" s="1" t="s">
        <v>4740</v>
      </c>
    </row>
    <row r="296" spans="1:70" ht="13.5" customHeight="1">
      <c r="A296" s="5" t="str">
        <f t="shared" si="14"/>
        <v>1861_화현내_0143</v>
      </c>
      <c r="B296" s="1">
        <v>1861</v>
      </c>
      <c r="C296" s="1" t="s">
        <v>9339</v>
      </c>
      <c r="D296" s="1" t="s">
        <v>9340</v>
      </c>
      <c r="E296" s="1">
        <v>295</v>
      </c>
      <c r="F296" s="1">
        <v>3</v>
      </c>
      <c r="G296" s="1" t="s">
        <v>1002</v>
      </c>
      <c r="H296" s="1" t="s">
        <v>4200</v>
      </c>
      <c r="I296" s="1">
        <v>2</v>
      </c>
      <c r="L296" s="1">
        <v>3</v>
      </c>
      <c r="M296" s="1" t="s">
        <v>8035</v>
      </c>
      <c r="N296" s="1" t="s">
        <v>8036</v>
      </c>
      <c r="S296" s="1" t="s">
        <v>49</v>
      </c>
      <c r="T296" s="1" t="s">
        <v>967</v>
      </c>
      <c r="W296" s="1" t="s">
        <v>38</v>
      </c>
      <c r="X296" s="1" t="s">
        <v>4338</v>
      </c>
      <c r="Y296" s="1" t="s">
        <v>10</v>
      </c>
      <c r="Z296" s="1" t="s">
        <v>4364</v>
      </c>
      <c r="AC296" s="1">
        <v>43</v>
      </c>
      <c r="AJ296" s="1" t="s">
        <v>17</v>
      </c>
      <c r="AK296" s="1" t="s">
        <v>5254</v>
      </c>
      <c r="AL296" s="1" t="s">
        <v>41</v>
      </c>
      <c r="AM296" s="1" t="s">
        <v>5259</v>
      </c>
      <c r="AT296" s="1" t="s">
        <v>105</v>
      </c>
      <c r="AU296" s="1" t="s">
        <v>4280</v>
      </c>
      <c r="AV296" s="1" t="s">
        <v>1065</v>
      </c>
      <c r="AW296" s="1" t="s">
        <v>5848</v>
      </c>
      <c r="BG296" s="1" t="s">
        <v>105</v>
      </c>
      <c r="BH296" s="1" t="s">
        <v>4280</v>
      </c>
      <c r="BI296" s="1" t="s">
        <v>1066</v>
      </c>
      <c r="BJ296" s="1" t="s">
        <v>6359</v>
      </c>
      <c r="BM296" s="1" t="s">
        <v>1067</v>
      </c>
      <c r="BN296" s="1" t="s">
        <v>6774</v>
      </c>
      <c r="BQ296" s="1" t="s">
        <v>1068</v>
      </c>
      <c r="BR296" s="1" t="s">
        <v>7240</v>
      </c>
    </row>
    <row r="297" spans="1:72" ht="13.5" customHeight="1">
      <c r="A297" s="5" t="str">
        <f t="shared" si="14"/>
        <v>1861_화현내_0143</v>
      </c>
      <c r="B297" s="1">
        <v>1861</v>
      </c>
      <c r="C297" s="1" t="s">
        <v>9339</v>
      </c>
      <c r="D297" s="1" t="s">
        <v>9340</v>
      </c>
      <c r="E297" s="1">
        <v>296</v>
      </c>
      <c r="F297" s="1">
        <v>3</v>
      </c>
      <c r="G297" s="1" t="s">
        <v>1002</v>
      </c>
      <c r="H297" s="1" t="s">
        <v>4200</v>
      </c>
      <c r="I297" s="1">
        <v>2</v>
      </c>
      <c r="L297" s="1">
        <v>4</v>
      </c>
      <c r="M297" s="1" t="s">
        <v>8037</v>
      </c>
      <c r="N297" s="1" t="s">
        <v>8038</v>
      </c>
      <c r="O297" s="1" t="s">
        <v>6</v>
      </c>
      <c r="P297" s="1" t="s">
        <v>4255</v>
      </c>
      <c r="T297" s="1" t="s">
        <v>8795</v>
      </c>
      <c r="U297" s="1" t="s">
        <v>37</v>
      </c>
      <c r="V297" s="1" t="s">
        <v>4283</v>
      </c>
      <c r="W297" s="1" t="s">
        <v>50</v>
      </c>
      <c r="X297" s="1" t="s">
        <v>4264</v>
      </c>
      <c r="Y297" s="1" t="s">
        <v>1069</v>
      </c>
      <c r="Z297" s="1" t="s">
        <v>5069</v>
      </c>
      <c r="AC297" s="1">
        <v>42</v>
      </c>
      <c r="AD297" s="1" t="s">
        <v>155</v>
      </c>
      <c r="AE297" s="1" t="s">
        <v>5196</v>
      </c>
      <c r="AJ297" s="1" t="s">
        <v>17</v>
      </c>
      <c r="AK297" s="1" t="s">
        <v>5254</v>
      </c>
      <c r="AL297" s="1" t="s">
        <v>53</v>
      </c>
      <c r="AM297" s="1" t="s">
        <v>5260</v>
      </c>
      <c r="AT297" s="1" t="s">
        <v>42</v>
      </c>
      <c r="AU297" s="1" t="s">
        <v>5332</v>
      </c>
      <c r="AV297" s="1" t="s">
        <v>1070</v>
      </c>
      <c r="AW297" s="1" t="s">
        <v>8909</v>
      </c>
      <c r="BG297" s="1" t="s">
        <v>42</v>
      </c>
      <c r="BH297" s="1" t="s">
        <v>5332</v>
      </c>
      <c r="BI297" s="1" t="s">
        <v>1071</v>
      </c>
      <c r="BJ297" s="1" t="s">
        <v>5818</v>
      </c>
      <c r="BM297" s="1" t="s">
        <v>1007</v>
      </c>
      <c r="BN297" s="1" t="s">
        <v>6340</v>
      </c>
      <c r="BQ297" s="1" t="s">
        <v>1072</v>
      </c>
      <c r="BR297" s="1" t="s">
        <v>7730</v>
      </c>
      <c r="BS297" s="1" t="s">
        <v>95</v>
      </c>
      <c r="BT297" s="1" t="s">
        <v>5256</v>
      </c>
    </row>
    <row r="298" spans="1:70" ht="13.5" customHeight="1">
      <c r="A298" s="5" t="str">
        <f t="shared" si="14"/>
        <v>1861_화현내_0143</v>
      </c>
      <c r="B298" s="1">
        <v>1861</v>
      </c>
      <c r="C298" s="1" t="s">
        <v>9339</v>
      </c>
      <c r="D298" s="1" t="s">
        <v>9340</v>
      </c>
      <c r="E298" s="1">
        <v>297</v>
      </c>
      <c r="F298" s="1">
        <v>3</v>
      </c>
      <c r="G298" s="1" t="s">
        <v>1002</v>
      </c>
      <c r="H298" s="1" t="s">
        <v>4200</v>
      </c>
      <c r="I298" s="1">
        <v>2</v>
      </c>
      <c r="L298" s="1">
        <v>4</v>
      </c>
      <c r="M298" s="1" t="s">
        <v>8037</v>
      </c>
      <c r="N298" s="1" t="s">
        <v>8038</v>
      </c>
      <c r="S298" s="1" t="s">
        <v>49</v>
      </c>
      <c r="T298" s="1" t="s">
        <v>967</v>
      </c>
      <c r="W298" s="1" t="s">
        <v>97</v>
      </c>
      <c r="X298" s="1" t="s">
        <v>8802</v>
      </c>
      <c r="Y298" s="1" t="s">
        <v>51</v>
      </c>
      <c r="Z298" s="1" t="s">
        <v>4387</v>
      </c>
      <c r="AC298" s="1">
        <v>39</v>
      </c>
      <c r="AJ298" s="1" t="s">
        <v>17</v>
      </c>
      <c r="AK298" s="1" t="s">
        <v>5254</v>
      </c>
      <c r="AL298" s="1" t="s">
        <v>1073</v>
      </c>
      <c r="AM298" s="1" t="s">
        <v>4433</v>
      </c>
      <c r="AT298" s="1" t="s">
        <v>42</v>
      </c>
      <c r="AU298" s="1" t="s">
        <v>5332</v>
      </c>
      <c r="AV298" s="1" t="s">
        <v>1074</v>
      </c>
      <c r="AW298" s="1" t="s">
        <v>5847</v>
      </c>
      <c r="BG298" s="1" t="s">
        <v>42</v>
      </c>
      <c r="BH298" s="1" t="s">
        <v>5332</v>
      </c>
      <c r="BI298" s="1" t="s">
        <v>1075</v>
      </c>
      <c r="BJ298" s="1" t="s">
        <v>6358</v>
      </c>
      <c r="BM298" s="1" t="s">
        <v>1076</v>
      </c>
      <c r="BN298" s="1" t="s">
        <v>8910</v>
      </c>
      <c r="BQ298" s="1" t="s">
        <v>1077</v>
      </c>
      <c r="BR298" s="1" t="s">
        <v>7239</v>
      </c>
    </row>
    <row r="299" spans="1:72" ht="13.5" customHeight="1">
      <c r="A299" s="5" t="str">
        <f t="shared" si="14"/>
        <v>1861_화현내_0143</v>
      </c>
      <c r="B299" s="1">
        <v>1861</v>
      </c>
      <c r="C299" s="1" t="s">
        <v>9339</v>
      </c>
      <c r="D299" s="1" t="s">
        <v>9340</v>
      </c>
      <c r="E299" s="1">
        <v>298</v>
      </c>
      <c r="F299" s="1">
        <v>3</v>
      </c>
      <c r="G299" s="1" t="s">
        <v>1002</v>
      </c>
      <c r="H299" s="1" t="s">
        <v>4200</v>
      </c>
      <c r="I299" s="1">
        <v>2</v>
      </c>
      <c r="L299" s="1">
        <v>5</v>
      </c>
      <c r="M299" s="1" t="s">
        <v>8039</v>
      </c>
      <c r="N299" s="1" t="s">
        <v>8040</v>
      </c>
      <c r="O299" s="1" t="s">
        <v>6</v>
      </c>
      <c r="P299" s="1" t="s">
        <v>4255</v>
      </c>
      <c r="T299" s="1" t="s">
        <v>8911</v>
      </c>
      <c r="U299" s="1" t="s">
        <v>37</v>
      </c>
      <c r="V299" s="1" t="s">
        <v>4283</v>
      </c>
      <c r="W299" s="1" t="s">
        <v>549</v>
      </c>
      <c r="X299" s="1" t="s">
        <v>4336</v>
      </c>
      <c r="Y299" s="1" t="s">
        <v>1078</v>
      </c>
      <c r="Z299" s="1" t="s">
        <v>5068</v>
      </c>
      <c r="AC299" s="1">
        <v>45</v>
      </c>
      <c r="AD299" s="1" t="s">
        <v>73</v>
      </c>
      <c r="AE299" s="1" t="s">
        <v>5197</v>
      </c>
      <c r="AJ299" s="1" t="s">
        <v>17</v>
      </c>
      <c r="AK299" s="1" t="s">
        <v>5254</v>
      </c>
      <c r="AL299" s="1" t="s">
        <v>180</v>
      </c>
      <c r="AM299" s="1" t="s">
        <v>5255</v>
      </c>
      <c r="AT299" s="1" t="s">
        <v>42</v>
      </c>
      <c r="AU299" s="1" t="s">
        <v>5332</v>
      </c>
      <c r="AV299" s="1" t="s">
        <v>1079</v>
      </c>
      <c r="AW299" s="1" t="s">
        <v>5846</v>
      </c>
      <c r="BG299" s="1" t="s">
        <v>42</v>
      </c>
      <c r="BH299" s="1" t="s">
        <v>5332</v>
      </c>
      <c r="BI299" s="1" t="s">
        <v>216</v>
      </c>
      <c r="BJ299" s="1" t="s">
        <v>6357</v>
      </c>
      <c r="BK299" s="1" t="s">
        <v>42</v>
      </c>
      <c r="BL299" s="1" t="s">
        <v>5332</v>
      </c>
      <c r="BM299" s="1" t="s">
        <v>1080</v>
      </c>
      <c r="BN299" s="1" t="s">
        <v>6773</v>
      </c>
      <c r="BO299" s="1" t="s">
        <v>42</v>
      </c>
      <c r="BP299" s="1" t="s">
        <v>5332</v>
      </c>
      <c r="BQ299" s="1" t="s">
        <v>1081</v>
      </c>
      <c r="BR299" s="1" t="s">
        <v>7238</v>
      </c>
      <c r="BS299" s="1" t="s">
        <v>58</v>
      </c>
      <c r="BT299" s="1" t="s">
        <v>5258</v>
      </c>
    </row>
    <row r="300" spans="1:29" ht="13.5" customHeight="1">
      <c r="A300" s="5" t="str">
        <f t="shared" si="14"/>
        <v>1861_화현내_0143</v>
      </c>
      <c r="B300" s="1">
        <v>1861</v>
      </c>
      <c r="C300" s="1" t="s">
        <v>9339</v>
      </c>
      <c r="D300" s="1" t="s">
        <v>9340</v>
      </c>
      <c r="E300" s="1">
        <v>299</v>
      </c>
      <c r="F300" s="1">
        <v>3</v>
      </c>
      <c r="G300" s="1" t="s">
        <v>1002</v>
      </c>
      <c r="H300" s="1" t="s">
        <v>4200</v>
      </c>
      <c r="I300" s="1">
        <v>2</v>
      </c>
      <c r="L300" s="1">
        <v>5</v>
      </c>
      <c r="M300" s="1" t="s">
        <v>8039</v>
      </c>
      <c r="N300" s="1" t="s">
        <v>8040</v>
      </c>
      <c r="T300" s="1" t="s">
        <v>8912</v>
      </c>
      <c r="U300" s="1" t="s">
        <v>59</v>
      </c>
      <c r="V300" s="1" t="s">
        <v>4282</v>
      </c>
      <c r="Y300" s="1" t="s">
        <v>1082</v>
      </c>
      <c r="Z300" s="1" t="s">
        <v>5067</v>
      </c>
      <c r="AC300" s="1">
        <v>80</v>
      </c>
    </row>
    <row r="301" spans="1:72" ht="13.5" customHeight="1">
      <c r="A301" s="5" t="str">
        <f t="shared" si="14"/>
        <v>1861_화현내_0143</v>
      </c>
      <c r="B301" s="1">
        <v>1861</v>
      </c>
      <c r="C301" s="1" t="s">
        <v>9339</v>
      </c>
      <c r="D301" s="1" t="s">
        <v>9340</v>
      </c>
      <c r="E301" s="1">
        <v>300</v>
      </c>
      <c r="F301" s="1">
        <v>3</v>
      </c>
      <c r="G301" s="1" t="s">
        <v>1002</v>
      </c>
      <c r="H301" s="1" t="s">
        <v>4200</v>
      </c>
      <c r="I301" s="1">
        <v>3</v>
      </c>
      <c r="J301" s="1" t="s">
        <v>1083</v>
      </c>
      <c r="K301" s="1" t="s">
        <v>7389</v>
      </c>
      <c r="L301" s="1">
        <v>1</v>
      </c>
      <c r="M301" s="1" t="s">
        <v>8041</v>
      </c>
      <c r="N301" s="1" t="s">
        <v>8042</v>
      </c>
      <c r="T301" s="1" t="s">
        <v>8913</v>
      </c>
      <c r="U301" s="1" t="s">
        <v>37</v>
      </c>
      <c r="V301" s="1" t="s">
        <v>4283</v>
      </c>
      <c r="W301" s="1" t="s">
        <v>38</v>
      </c>
      <c r="X301" s="1" t="s">
        <v>4338</v>
      </c>
      <c r="Y301" s="1" t="s">
        <v>1084</v>
      </c>
      <c r="Z301" s="1" t="s">
        <v>7484</v>
      </c>
      <c r="AC301" s="1">
        <v>30</v>
      </c>
      <c r="AD301" s="1" t="s">
        <v>183</v>
      </c>
      <c r="AE301" s="1" t="s">
        <v>5218</v>
      </c>
      <c r="AJ301" s="1" t="s">
        <v>17</v>
      </c>
      <c r="AK301" s="1" t="s">
        <v>5254</v>
      </c>
      <c r="AL301" s="1" t="s">
        <v>41</v>
      </c>
      <c r="AM301" s="1" t="s">
        <v>5259</v>
      </c>
      <c r="AT301" s="1" t="s">
        <v>42</v>
      </c>
      <c r="AU301" s="1" t="s">
        <v>5332</v>
      </c>
      <c r="AV301" s="1" t="s">
        <v>1085</v>
      </c>
      <c r="AW301" s="1" t="s">
        <v>5845</v>
      </c>
      <c r="BG301" s="1" t="s">
        <v>42</v>
      </c>
      <c r="BH301" s="1" t="s">
        <v>5332</v>
      </c>
      <c r="BI301" s="1" t="s">
        <v>85</v>
      </c>
      <c r="BJ301" s="1" t="s">
        <v>6356</v>
      </c>
      <c r="BK301" s="1" t="s">
        <v>42</v>
      </c>
      <c r="BL301" s="1" t="s">
        <v>5332</v>
      </c>
      <c r="BM301" s="1" t="s">
        <v>86</v>
      </c>
      <c r="BN301" s="1" t="s">
        <v>5861</v>
      </c>
      <c r="BO301" s="1" t="s">
        <v>42</v>
      </c>
      <c r="BP301" s="1" t="s">
        <v>5332</v>
      </c>
      <c r="BQ301" s="1" t="s">
        <v>1086</v>
      </c>
      <c r="BR301" s="1" t="s">
        <v>7237</v>
      </c>
      <c r="BS301" s="1" t="s">
        <v>1087</v>
      </c>
      <c r="BT301" s="1" t="s">
        <v>5279</v>
      </c>
    </row>
    <row r="302" spans="1:72" ht="13.5" customHeight="1">
      <c r="A302" s="5" t="str">
        <f t="shared" si="14"/>
        <v>1861_화현내_0143</v>
      </c>
      <c r="B302" s="1">
        <v>1861</v>
      </c>
      <c r="C302" s="1" t="s">
        <v>9339</v>
      </c>
      <c r="D302" s="1" t="s">
        <v>9340</v>
      </c>
      <c r="E302" s="1">
        <v>301</v>
      </c>
      <c r="F302" s="1">
        <v>3</v>
      </c>
      <c r="G302" s="1" t="s">
        <v>1002</v>
      </c>
      <c r="H302" s="1" t="s">
        <v>4200</v>
      </c>
      <c r="I302" s="1">
        <v>3</v>
      </c>
      <c r="L302" s="1">
        <v>1</v>
      </c>
      <c r="M302" s="1" t="s">
        <v>8041</v>
      </c>
      <c r="N302" s="1" t="s">
        <v>8042</v>
      </c>
      <c r="S302" s="1" t="s">
        <v>49</v>
      </c>
      <c r="T302" s="1" t="s">
        <v>967</v>
      </c>
      <c r="W302" s="1" t="s">
        <v>97</v>
      </c>
      <c r="X302" s="1" t="s">
        <v>8914</v>
      </c>
      <c r="Y302" s="1" t="s">
        <v>51</v>
      </c>
      <c r="Z302" s="1" t="s">
        <v>4387</v>
      </c>
      <c r="AC302" s="1">
        <v>34</v>
      </c>
      <c r="AD302" s="1" t="s">
        <v>394</v>
      </c>
      <c r="AE302" s="1" t="s">
        <v>5230</v>
      </c>
      <c r="AJ302" s="1" t="s">
        <v>17</v>
      </c>
      <c r="AK302" s="1" t="s">
        <v>5254</v>
      </c>
      <c r="AL302" s="1" t="s">
        <v>88</v>
      </c>
      <c r="AM302" s="1" t="s">
        <v>7489</v>
      </c>
      <c r="AT302" s="1" t="s">
        <v>42</v>
      </c>
      <c r="AU302" s="1" t="s">
        <v>5332</v>
      </c>
      <c r="AV302" s="1" t="s">
        <v>790</v>
      </c>
      <c r="AW302" s="1" t="s">
        <v>5450</v>
      </c>
      <c r="BG302" s="1" t="s">
        <v>42</v>
      </c>
      <c r="BH302" s="1" t="s">
        <v>5332</v>
      </c>
      <c r="BI302" s="1" t="s">
        <v>1088</v>
      </c>
      <c r="BJ302" s="1" t="s">
        <v>6355</v>
      </c>
      <c r="BK302" s="1" t="s">
        <v>42</v>
      </c>
      <c r="BL302" s="1" t="s">
        <v>5332</v>
      </c>
      <c r="BM302" s="1" t="s">
        <v>11</v>
      </c>
      <c r="BN302" s="1" t="s">
        <v>5189</v>
      </c>
      <c r="BO302" s="1" t="s">
        <v>42</v>
      </c>
      <c r="BP302" s="1" t="s">
        <v>5332</v>
      </c>
      <c r="BQ302" s="1" t="s">
        <v>1089</v>
      </c>
      <c r="BR302" s="1" t="s">
        <v>7842</v>
      </c>
      <c r="BS302" s="1" t="s">
        <v>74</v>
      </c>
      <c r="BT302" s="1" t="s">
        <v>4740</v>
      </c>
    </row>
    <row r="303" spans="1:29" ht="13.5" customHeight="1">
      <c r="A303" s="5" t="str">
        <f t="shared" si="14"/>
        <v>1861_화현내_0143</v>
      </c>
      <c r="B303" s="1">
        <v>1861</v>
      </c>
      <c r="C303" s="1" t="s">
        <v>9339</v>
      </c>
      <c r="D303" s="1" t="s">
        <v>9340</v>
      </c>
      <c r="E303" s="1">
        <v>302</v>
      </c>
      <c r="F303" s="1">
        <v>3</v>
      </c>
      <c r="G303" s="1" t="s">
        <v>1002</v>
      </c>
      <c r="H303" s="1" t="s">
        <v>4200</v>
      </c>
      <c r="I303" s="1">
        <v>3</v>
      </c>
      <c r="L303" s="1">
        <v>1</v>
      </c>
      <c r="M303" s="1" t="s">
        <v>8041</v>
      </c>
      <c r="N303" s="1" t="s">
        <v>8042</v>
      </c>
      <c r="S303" s="1" t="s">
        <v>1049</v>
      </c>
      <c r="T303" s="1" t="s">
        <v>4272</v>
      </c>
      <c r="W303" s="1" t="s">
        <v>1090</v>
      </c>
      <c r="X303" s="1" t="s">
        <v>4347</v>
      </c>
      <c r="Y303" s="1" t="s">
        <v>51</v>
      </c>
      <c r="Z303" s="1" t="s">
        <v>4387</v>
      </c>
      <c r="AC303" s="1">
        <v>65</v>
      </c>
    </row>
    <row r="304" spans="1:29" ht="13.5" customHeight="1">
      <c r="A304" s="5" t="str">
        <f t="shared" si="14"/>
        <v>1861_화현내_0143</v>
      </c>
      <c r="B304" s="1">
        <v>1861</v>
      </c>
      <c r="C304" s="1" t="s">
        <v>9339</v>
      </c>
      <c r="D304" s="1" t="s">
        <v>9340</v>
      </c>
      <c r="E304" s="1">
        <v>303</v>
      </c>
      <c r="F304" s="1">
        <v>3</v>
      </c>
      <c r="G304" s="1" t="s">
        <v>1002</v>
      </c>
      <c r="H304" s="1" t="s">
        <v>4200</v>
      </c>
      <c r="I304" s="1">
        <v>3</v>
      </c>
      <c r="L304" s="1">
        <v>1</v>
      </c>
      <c r="M304" s="1" t="s">
        <v>8041</v>
      </c>
      <c r="N304" s="1" t="s">
        <v>8042</v>
      </c>
      <c r="S304" s="1" t="s">
        <v>181</v>
      </c>
      <c r="T304" s="1" t="s">
        <v>4259</v>
      </c>
      <c r="Y304" s="1" t="s">
        <v>1091</v>
      </c>
      <c r="Z304" s="1" t="s">
        <v>4479</v>
      </c>
      <c r="AC304" s="1">
        <v>15</v>
      </c>
    </row>
    <row r="305" spans="1:29" ht="13.5" customHeight="1">
      <c r="A305" s="5" t="str">
        <f t="shared" si="14"/>
        <v>1861_화현내_0143</v>
      </c>
      <c r="B305" s="1">
        <v>1861</v>
      </c>
      <c r="C305" s="1" t="s">
        <v>9339</v>
      </c>
      <c r="D305" s="1" t="s">
        <v>9340</v>
      </c>
      <c r="E305" s="1">
        <v>304</v>
      </c>
      <c r="F305" s="1">
        <v>3</v>
      </c>
      <c r="G305" s="1" t="s">
        <v>1002</v>
      </c>
      <c r="H305" s="1" t="s">
        <v>4200</v>
      </c>
      <c r="I305" s="1">
        <v>3</v>
      </c>
      <c r="L305" s="1">
        <v>1</v>
      </c>
      <c r="M305" s="1" t="s">
        <v>8041</v>
      </c>
      <c r="N305" s="1" t="s">
        <v>8042</v>
      </c>
      <c r="S305" s="1" t="s">
        <v>1092</v>
      </c>
      <c r="T305" s="1" t="s">
        <v>4277</v>
      </c>
      <c r="W305" s="1" t="s">
        <v>97</v>
      </c>
      <c r="X305" s="1" t="s">
        <v>8914</v>
      </c>
      <c r="Y305" s="1" t="s">
        <v>51</v>
      </c>
      <c r="Z305" s="1" t="s">
        <v>4387</v>
      </c>
      <c r="AC305" s="1">
        <v>45</v>
      </c>
    </row>
    <row r="306" spans="1:29" ht="13.5" customHeight="1">
      <c r="A306" s="5" t="str">
        <f t="shared" si="14"/>
        <v>1861_화현내_0143</v>
      </c>
      <c r="B306" s="1">
        <v>1861</v>
      </c>
      <c r="C306" s="1" t="s">
        <v>9339</v>
      </c>
      <c r="D306" s="1" t="s">
        <v>9340</v>
      </c>
      <c r="E306" s="1">
        <v>305</v>
      </c>
      <c r="F306" s="1">
        <v>3</v>
      </c>
      <c r="G306" s="1" t="s">
        <v>1002</v>
      </c>
      <c r="H306" s="1" t="s">
        <v>4200</v>
      </c>
      <c r="I306" s="1">
        <v>3</v>
      </c>
      <c r="L306" s="1">
        <v>1</v>
      </c>
      <c r="M306" s="1" t="s">
        <v>8041</v>
      </c>
      <c r="N306" s="1" t="s">
        <v>8042</v>
      </c>
      <c r="T306" s="1" t="s">
        <v>8915</v>
      </c>
      <c r="U306" s="1" t="s">
        <v>61</v>
      </c>
      <c r="V306" s="1" t="s">
        <v>4295</v>
      </c>
      <c r="Y306" s="1" t="s">
        <v>1093</v>
      </c>
      <c r="Z306" s="1" t="s">
        <v>5066</v>
      </c>
      <c r="AC306" s="1">
        <v>61</v>
      </c>
    </row>
    <row r="307" spans="1:72" ht="13.5" customHeight="1">
      <c r="A307" s="5" t="str">
        <f t="shared" si="14"/>
        <v>1861_화현내_0143</v>
      </c>
      <c r="B307" s="1">
        <v>1861</v>
      </c>
      <c r="C307" s="1" t="s">
        <v>9339</v>
      </c>
      <c r="D307" s="1" t="s">
        <v>9340</v>
      </c>
      <c r="E307" s="1">
        <v>306</v>
      </c>
      <c r="F307" s="1">
        <v>3</v>
      </c>
      <c r="G307" s="1" t="s">
        <v>1002</v>
      </c>
      <c r="H307" s="1" t="s">
        <v>4200</v>
      </c>
      <c r="I307" s="1">
        <v>3</v>
      </c>
      <c r="L307" s="1">
        <v>2</v>
      </c>
      <c r="M307" s="1" t="s">
        <v>8043</v>
      </c>
      <c r="N307" s="1" t="s">
        <v>8044</v>
      </c>
      <c r="O307" s="1" t="s">
        <v>6</v>
      </c>
      <c r="P307" s="1" t="s">
        <v>4255</v>
      </c>
      <c r="T307" s="1" t="s">
        <v>8871</v>
      </c>
      <c r="U307" s="1" t="s">
        <v>1094</v>
      </c>
      <c r="V307" s="1" t="s">
        <v>4301</v>
      </c>
      <c r="W307" s="1" t="s">
        <v>97</v>
      </c>
      <c r="X307" s="1" t="s">
        <v>8844</v>
      </c>
      <c r="Y307" s="1" t="s">
        <v>1095</v>
      </c>
      <c r="Z307" s="1" t="s">
        <v>5065</v>
      </c>
      <c r="AC307" s="1">
        <v>50</v>
      </c>
      <c r="AJ307" s="1" t="s">
        <v>17</v>
      </c>
      <c r="AK307" s="1" t="s">
        <v>5254</v>
      </c>
      <c r="AL307" s="1" t="s">
        <v>88</v>
      </c>
      <c r="AM307" s="1" t="s">
        <v>7489</v>
      </c>
      <c r="AT307" s="1" t="s">
        <v>105</v>
      </c>
      <c r="AU307" s="1" t="s">
        <v>4280</v>
      </c>
      <c r="AV307" s="1" t="s">
        <v>1096</v>
      </c>
      <c r="AW307" s="1" t="s">
        <v>5844</v>
      </c>
      <c r="BG307" s="1" t="s">
        <v>105</v>
      </c>
      <c r="BH307" s="1" t="s">
        <v>4280</v>
      </c>
      <c r="BI307" s="1" t="s">
        <v>1097</v>
      </c>
      <c r="BJ307" s="1" t="s">
        <v>6247</v>
      </c>
      <c r="BM307" s="1" t="s">
        <v>1098</v>
      </c>
      <c r="BN307" s="1" t="s">
        <v>6772</v>
      </c>
      <c r="BQ307" s="1" t="s">
        <v>1099</v>
      </c>
      <c r="BR307" s="1" t="s">
        <v>7236</v>
      </c>
      <c r="BS307" s="1" t="s">
        <v>66</v>
      </c>
      <c r="BT307" s="1" t="s">
        <v>5293</v>
      </c>
    </row>
    <row r="308" spans="1:72" ht="13.5" customHeight="1">
      <c r="A308" s="5" t="str">
        <f t="shared" si="14"/>
        <v>1861_화현내_0143</v>
      </c>
      <c r="B308" s="1">
        <v>1861</v>
      </c>
      <c r="C308" s="1" t="s">
        <v>9339</v>
      </c>
      <c r="D308" s="1" t="s">
        <v>9340</v>
      </c>
      <c r="E308" s="1">
        <v>307</v>
      </c>
      <c r="F308" s="1">
        <v>3</v>
      </c>
      <c r="G308" s="1" t="s">
        <v>1002</v>
      </c>
      <c r="H308" s="1" t="s">
        <v>4200</v>
      </c>
      <c r="I308" s="1">
        <v>3</v>
      </c>
      <c r="L308" s="1">
        <v>2</v>
      </c>
      <c r="M308" s="1" t="s">
        <v>8043</v>
      </c>
      <c r="N308" s="1" t="s">
        <v>8044</v>
      </c>
      <c r="S308" s="1" t="s">
        <v>49</v>
      </c>
      <c r="T308" s="1" t="s">
        <v>967</v>
      </c>
      <c r="W308" s="1" t="s">
        <v>549</v>
      </c>
      <c r="X308" s="1" t="s">
        <v>4336</v>
      </c>
      <c r="Y308" s="1" t="s">
        <v>10</v>
      </c>
      <c r="Z308" s="1" t="s">
        <v>4364</v>
      </c>
      <c r="AC308" s="1">
        <v>40</v>
      </c>
      <c r="AJ308" s="1" t="s">
        <v>17</v>
      </c>
      <c r="AK308" s="1" t="s">
        <v>5254</v>
      </c>
      <c r="AL308" s="1" t="s">
        <v>180</v>
      </c>
      <c r="AM308" s="1" t="s">
        <v>5255</v>
      </c>
      <c r="AT308" s="1" t="s">
        <v>105</v>
      </c>
      <c r="AU308" s="1" t="s">
        <v>4280</v>
      </c>
      <c r="AV308" s="1" t="s">
        <v>1100</v>
      </c>
      <c r="AW308" s="1" t="s">
        <v>5843</v>
      </c>
      <c r="BG308" s="1" t="s">
        <v>105</v>
      </c>
      <c r="BH308" s="1" t="s">
        <v>4280</v>
      </c>
      <c r="BI308" s="1" t="s">
        <v>1101</v>
      </c>
      <c r="BJ308" s="1" t="s">
        <v>7472</v>
      </c>
      <c r="BM308" s="1" t="s">
        <v>1102</v>
      </c>
      <c r="BN308" s="1" t="s">
        <v>6771</v>
      </c>
      <c r="BQ308" s="1" t="s">
        <v>7355</v>
      </c>
      <c r="BR308" s="1" t="s">
        <v>7235</v>
      </c>
      <c r="BS308" s="1" t="s">
        <v>141</v>
      </c>
      <c r="BT308" s="1" t="s">
        <v>5296</v>
      </c>
    </row>
    <row r="309" spans="1:72" ht="13.5" customHeight="1">
      <c r="A309" s="5" t="str">
        <f t="shared" si="14"/>
        <v>1861_화현내_0143</v>
      </c>
      <c r="B309" s="1">
        <v>1861</v>
      </c>
      <c r="C309" s="1" t="s">
        <v>9339</v>
      </c>
      <c r="D309" s="1" t="s">
        <v>9340</v>
      </c>
      <c r="E309" s="1">
        <v>308</v>
      </c>
      <c r="F309" s="1">
        <v>3</v>
      </c>
      <c r="G309" s="1" t="s">
        <v>1002</v>
      </c>
      <c r="H309" s="1" t="s">
        <v>4200</v>
      </c>
      <c r="I309" s="1">
        <v>3</v>
      </c>
      <c r="L309" s="1">
        <v>3</v>
      </c>
      <c r="M309" s="1" t="s">
        <v>8045</v>
      </c>
      <c r="N309" s="1" t="s">
        <v>8046</v>
      </c>
      <c r="O309" s="1" t="s">
        <v>6</v>
      </c>
      <c r="P309" s="1" t="s">
        <v>4255</v>
      </c>
      <c r="T309" s="1" t="s">
        <v>8916</v>
      </c>
      <c r="U309" s="1" t="s">
        <v>1103</v>
      </c>
      <c r="V309" s="1" t="s">
        <v>4299</v>
      </c>
      <c r="W309" s="1" t="s">
        <v>533</v>
      </c>
      <c r="X309" s="1" t="s">
        <v>4359</v>
      </c>
      <c r="Y309" s="1" t="s">
        <v>1104</v>
      </c>
      <c r="Z309" s="1" t="s">
        <v>5064</v>
      </c>
      <c r="AC309" s="1">
        <v>45</v>
      </c>
      <c r="AD309" s="1" t="s">
        <v>73</v>
      </c>
      <c r="AE309" s="1" t="s">
        <v>5197</v>
      </c>
      <c r="AJ309" s="1" t="s">
        <v>17</v>
      </c>
      <c r="AK309" s="1" t="s">
        <v>5254</v>
      </c>
      <c r="AL309" s="1" t="s">
        <v>465</v>
      </c>
      <c r="AM309" s="1" t="s">
        <v>5266</v>
      </c>
      <c r="AT309" s="1" t="s">
        <v>377</v>
      </c>
      <c r="AU309" s="1" t="s">
        <v>4312</v>
      </c>
      <c r="AV309" s="1" t="s">
        <v>1105</v>
      </c>
      <c r="AW309" s="1" t="s">
        <v>4430</v>
      </c>
      <c r="BG309" s="1" t="s">
        <v>377</v>
      </c>
      <c r="BH309" s="1" t="s">
        <v>4312</v>
      </c>
      <c r="BI309" s="1" t="s">
        <v>1106</v>
      </c>
      <c r="BJ309" s="1" t="s">
        <v>6354</v>
      </c>
      <c r="BM309" s="1" t="s">
        <v>1107</v>
      </c>
      <c r="BN309" s="1" t="s">
        <v>6770</v>
      </c>
      <c r="BQ309" s="1" t="s">
        <v>1108</v>
      </c>
      <c r="BR309" s="1" t="s">
        <v>7234</v>
      </c>
      <c r="BS309" s="1" t="s">
        <v>1016</v>
      </c>
      <c r="BT309" s="1" t="s">
        <v>5264</v>
      </c>
    </row>
    <row r="310" spans="1:70" ht="13.5" customHeight="1">
      <c r="A310" s="5" t="str">
        <f t="shared" si="14"/>
        <v>1861_화현내_0143</v>
      </c>
      <c r="B310" s="1">
        <v>1861</v>
      </c>
      <c r="C310" s="1" t="s">
        <v>9339</v>
      </c>
      <c r="D310" s="1" t="s">
        <v>9340</v>
      </c>
      <c r="E310" s="1">
        <v>309</v>
      </c>
      <c r="F310" s="1">
        <v>3</v>
      </c>
      <c r="G310" s="1" t="s">
        <v>1002</v>
      </c>
      <c r="H310" s="1" t="s">
        <v>4200</v>
      </c>
      <c r="I310" s="1">
        <v>3</v>
      </c>
      <c r="L310" s="1">
        <v>3</v>
      </c>
      <c r="M310" s="1" t="s">
        <v>8045</v>
      </c>
      <c r="N310" s="1" t="s">
        <v>8046</v>
      </c>
      <c r="S310" s="1" t="s">
        <v>49</v>
      </c>
      <c r="T310" s="1" t="s">
        <v>967</v>
      </c>
      <c r="W310" s="1" t="s">
        <v>38</v>
      </c>
      <c r="X310" s="1" t="s">
        <v>4338</v>
      </c>
      <c r="Y310" s="1" t="s">
        <v>10</v>
      </c>
      <c r="Z310" s="1" t="s">
        <v>4364</v>
      </c>
      <c r="AC310" s="1">
        <v>40</v>
      </c>
      <c r="AJ310" s="1" t="s">
        <v>17</v>
      </c>
      <c r="AK310" s="1" t="s">
        <v>5254</v>
      </c>
      <c r="AL310" s="1" t="s">
        <v>1109</v>
      </c>
      <c r="AM310" s="1" t="s">
        <v>5292</v>
      </c>
      <c r="AT310" s="1" t="s">
        <v>105</v>
      </c>
      <c r="AU310" s="1" t="s">
        <v>4280</v>
      </c>
      <c r="AV310" s="1" t="s">
        <v>729</v>
      </c>
      <c r="AW310" s="1" t="s">
        <v>5035</v>
      </c>
      <c r="BI310" s="1" t="s">
        <v>1110</v>
      </c>
      <c r="BJ310" s="1" t="s">
        <v>6299</v>
      </c>
      <c r="BM310" s="1" t="s">
        <v>1111</v>
      </c>
      <c r="BN310" s="1" t="s">
        <v>6709</v>
      </c>
      <c r="BQ310" s="1" t="s">
        <v>1112</v>
      </c>
      <c r="BR310" s="1" t="s">
        <v>7664</v>
      </c>
    </row>
    <row r="311" spans="1:72" ht="13.5" customHeight="1">
      <c r="A311" s="5" t="str">
        <f t="shared" si="14"/>
        <v>1861_화현내_0143</v>
      </c>
      <c r="B311" s="1">
        <v>1861</v>
      </c>
      <c r="C311" s="1" t="s">
        <v>9339</v>
      </c>
      <c r="D311" s="1" t="s">
        <v>9340</v>
      </c>
      <c r="E311" s="1">
        <v>310</v>
      </c>
      <c r="F311" s="1">
        <v>3</v>
      </c>
      <c r="G311" s="1" t="s">
        <v>1002</v>
      </c>
      <c r="H311" s="1" t="s">
        <v>4200</v>
      </c>
      <c r="I311" s="1">
        <v>3</v>
      </c>
      <c r="L311" s="1">
        <v>4</v>
      </c>
      <c r="M311" s="1" t="s">
        <v>8047</v>
      </c>
      <c r="N311" s="1" t="s">
        <v>8048</v>
      </c>
      <c r="T311" s="1" t="s">
        <v>8917</v>
      </c>
      <c r="U311" s="1" t="s">
        <v>37</v>
      </c>
      <c r="V311" s="1" t="s">
        <v>4283</v>
      </c>
      <c r="W311" s="1" t="s">
        <v>89</v>
      </c>
      <c r="X311" s="1" t="s">
        <v>4357</v>
      </c>
      <c r="Y311" s="1" t="s">
        <v>1113</v>
      </c>
      <c r="Z311" s="1" t="s">
        <v>5063</v>
      </c>
      <c r="AC311" s="1">
        <v>46</v>
      </c>
      <c r="AJ311" s="1" t="s">
        <v>17</v>
      </c>
      <c r="AK311" s="1" t="s">
        <v>5254</v>
      </c>
      <c r="AL311" s="1" t="s">
        <v>91</v>
      </c>
      <c r="AM311" s="1" t="s">
        <v>5274</v>
      </c>
      <c r="AT311" s="1" t="s">
        <v>42</v>
      </c>
      <c r="AU311" s="1" t="s">
        <v>5332</v>
      </c>
      <c r="AV311" s="1" t="s">
        <v>1114</v>
      </c>
      <c r="AW311" s="1" t="s">
        <v>5541</v>
      </c>
      <c r="BG311" s="1" t="s">
        <v>42</v>
      </c>
      <c r="BH311" s="1" t="s">
        <v>5332</v>
      </c>
      <c r="BI311" s="1" t="s">
        <v>779</v>
      </c>
      <c r="BJ311" s="1" t="s">
        <v>5204</v>
      </c>
      <c r="BM311" s="1" t="s">
        <v>1115</v>
      </c>
      <c r="BN311" s="1" t="s">
        <v>6332</v>
      </c>
      <c r="BQ311" s="1" t="s">
        <v>1116</v>
      </c>
      <c r="BR311" s="1" t="s">
        <v>7683</v>
      </c>
      <c r="BS311" s="1" t="s">
        <v>88</v>
      </c>
      <c r="BT311" s="1" t="s">
        <v>7489</v>
      </c>
    </row>
    <row r="312" spans="1:72" ht="13.5" customHeight="1">
      <c r="A312" s="5" t="str">
        <f t="shared" si="14"/>
        <v>1861_화현내_0143</v>
      </c>
      <c r="B312" s="1">
        <v>1861</v>
      </c>
      <c r="C312" s="1" t="s">
        <v>9339</v>
      </c>
      <c r="D312" s="1" t="s">
        <v>9340</v>
      </c>
      <c r="E312" s="1">
        <v>311</v>
      </c>
      <c r="F312" s="1">
        <v>3</v>
      </c>
      <c r="G312" s="1" t="s">
        <v>1002</v>
      </c>
      <c r="H312" s="1" t="s">
        <v>4200</v>
      </c>
      <c r="I312" s="1">
        <v>3</v>
      </c>
      <c r="L312" s="1">
        <v>4</v>
      </c>
      <c r="M312" s="1" t="s">
        <v>8047</v>
      </c>
      <c r="N312" s="1" t="s">
        <v>8048</v>
      </c>
      <c r="S312" s="1" t="s">
        <v>49</v>
      </c>
      <c r="T312" s="1" t="s">
        <v>967</v>
      </c>
      <c r="W312" s="1" t="s">
        <v>38</v>
      </c>
      <c r="X312" s="1" t="s">
        <v>4338</v>
      </c>
      <c r="Y312" s="1" t="s">
        <v>51</v>
      </c>
      <c r="Z312" s="1" t="s">
        <v>4387</v>
      </c>
      <c r="AC312" s="1">
        <v>38</v>
      </c>
      <c r="AJ312" s="1" t="s">
        <v>17</v>
      </c>
      <c r="AK312" s="1" t="s">
        <v>5254</v>
      </c>
      <c r="AL312" s="1" t="s">
        <v>41</v>
      </c>
      <c r="AM312" s="1" t="s">
        <v>5259</v>
      </c>
      <c r="AT312" s="1" t="s">
        <v>1117</v>
      </c>
      <c r="AU312" s="1" t="s">
        <v>5339</v>
      </c>
      <c r="AV312" s="1" t="s">
        <v>1118</v>
      </c>
      <c r="AW312" s="1" t="s">
        <v>5842</v>
      </c>
      <c r="BG312" s="1" t="s">
        <v>42</v>
      </c>
      <c r="BH312" s="1" t="s">
        <v>5332</v>
      </c>
      <c r="BI312" s="1" t="s">
        <v>1119</v>
      </c>
      <c r="BJ312" s="1" t="s">
        <v>5544</v>
      </c>
      <c r="BM312" s="1" t="s">
        <v>1066</v>
      </c>
      <c r="BN312" s="1" t="s">
        <v>6359</v>
      </c>
      <c r="BQ312" s="1" t="s">
        <v>1120</v>
      </c>
      <c r="BR312" s="1" t="s">
        <v>7658</v>
      </c>
      <c r="BS312" s="1" t="s">
        <v>88</v>
      </c>
      <c r="BT312" s="1" t="s">
        <v>7489</v>
      </c>
    </row>
    <row r="313" spans="1:72" ht="13.5" customHeight="1">
      <c r="A313" s="5" t="str">
        <f t="shared" si="14"/>
        <v>1861_화현내_0143</v>
      </c>
      <c r="B313" s="1">
        <v>1861</v>
      </c>
      <c r="C313" s="1" t="s">
        <v>9339</v>
      </c>
      <c r="D313" s="1" t="s">
        <v>9340</v>
      </c>
      <c r="E313" s="1">
        <v>312</v>
      </c>
      <c r="F313" s="1">
        <v>3</v>
      </c>
      <c r="G313" s="1" t="s">
        <v>1002</v>
      </c>
      <c r="H313" s="1" t="s">
        <v>4200</v>
      </c>
      <c r="I313" s="1">
        <v>3</v>
      </c>
      <c r="L313" s="1">
        <v>5</v>
      </c>
      <c r="M313" s="1" t="s">
        <v>1083</v>
      </c>
      <c r="N313" s="1" t="s">
        <v>7389</v>
      </c>
      <c r="T313" s="1" t="s">
        <v>8774</v>
      </c>
      <c r="U313" s="1" t="s">
        <v>105</v>
      </c>
      <c r="V313" s="1" t="s">
        <v>4280</v>
      </c>
      <c r="W313" s="1" t="s">
        <v>97</v>
      </c>
      <c r="X313" s="1" t="s">
        <v>8918</v>
      </c>
      <c r="Y313" s="1" t="s">
        <v>1121</v>
      </c>
      <c r="Z313" s="1" t="s">
        <v>4461</v>
      </c>
      <c r="AC313" s="1">
        <v>48</v>
      </c>
      <c r="AD313" s="1" t="s">
        <v>83</v>
      </c>
      <c r="AE313" s="1" t="s">
        <v>5209</v>
      </c>
      <c r="AJ313" s="1" t="s">
        <v>17</v>
      </c>
      <c r="AK313" s="1" t="s">
        <v>5254</v>
      </c>
      <c r="AL313" s="1" t="s">
        <v>88</v>
      </c>
      <c r="AM313" s="1" t="s">
        <v>7489</v>
      </c>
      <c r="AT313" s="1" t="s">
        <v>105</v>
      </c>
      <c r="AU313" s="1" t="s">
        <v>4280</v>
      </c>
      <c r="AV313" s="1" t="s">
        <v>1122</v>
      </c>
      <c r="AW313" s="1" t="s">
        <v>5841</v>
      </c>
      <c r="BG313" s="1" t="s">
        <v>105</v>
      </c>
      <c r="BH313" s="1" t="s">
        <v>4280</v>
      </c>
      <c r="BI313" s="1" t="s">
        <v>1123</v>
      </c>
      <c r="BJ313" s="1" t="s">
        <v>5535</v>
      </c>
      <c r="BK313" s="1" t="s">
        <v>105</v>
      </c>
      <c r="BL313" s="1" t="s">
        <v>4280</v>
      </c>
      <c r="BM313" s="1" t="s">
        <v>1124</v>
      </c>
      <c r="BN313" s="1" t="s">
        <v>6217</v>
      </c>
      <c r="BO313" s="1" t="s">
        <v>105</v>
      </c>
      <c r="BP313" s="1" t="s">
        <v>4280</v>
      </c>
      <c r="BQ313" s="1" t="s">
        <v>1125</v>
      </c>
      <c r="BR313" s="1" t="s">
        <v>7233</v>
      </c>
      <c r="BS313" s="1" t="s">
        <v>248</v>
      </c>
      <c r="BT313" s="1" t="s">
        <v>5263</v>
      </c>
    </row>
    <row r="314" spans="1:72" ht="13.5" customHeight="1">
      <c r="A314" s="5" t="str">
        <f t="shared" si="14"/>
        <v>1861_화현내_0143</v>
      </c>
      <c r="B314" s="1">
        <v>1861</v>
      </c>
      <c r="C314" s="1" t="s">
        <v>9339</v>
      </c>
      <c r="D314" s="1" t="s">
        <v>9340</v>
      </c>
      <c r="E314" s="1">
        <v>313</v>
      </c>
      <c r="F314" s="1">
        <v>3</v>
      </c>
      <c r="G314" s="1" t="s">
        <v>1002</v>
      </c>
      <c r="H314" s="1" t="s">
        <v>4200</v>
      </c>
      <c r="I314" s="1">
        <v>3</v>
      </c>
      <c r="L314" s="1">
        <v>5</v>
      </c>
      <c r="M314" s="1" t="s">
        <v>1083</v>
      </c>
      <c r="N314" s="1" t="s">
        <v>7389</v>
      </c>
      <c r="S314" s="1" t="s">
        <v>49</v>
      </c>
      <c r="T314" s="1" t="s">
        <v>967</v>
      </c>
      <c r="W314" s="1" t="s">
        <v>139</v>
      </c>
      <c r="X314" s="1" t="s">
        <v>8919</v>
      </c>
      <c r="Y314" s="1" t="s">
        <v>10</v>
      </c>
      <c r="Z314" s="1" t="s">
        <v>4364</v>
      </c>
      <c r="AC314" s="1">
        <v>40</v>
      </c>
      <c r="AD314" s="1" t="s">
        <v>40</v>
      </c>
      <c r="AE314" s="1" t="s">
        <v>5219</v>
      </c>
      <c r="AJ314" s="1" t="s">
        <v>17</v>
      </c>
      <c r="AK314" s="1" t="s">
        <v>5254</v>
      </c>
      <c r="AL314" s="1" t="s">
        <v>1126</v>
      </c>
      <c r="AM314" s="1" t="s">
        <v>5271</v>
      </c>
      <c r="AT314" s="1" t="s">
        <v>105</v>
      </c>
      <c r="AU314" s="1" t="s">
        <v>4280</v>
      </c>
      <c r="AV314" s="1" t="s">
        <v>1127</v>
      </c>
      <c r="AW314" s="1" t="s">
        <v>4543</v>
      </c>
      <c r="BG314" s="1" t="s">
        <v>105</v>
      </c>
      <c r="BH314" s="1" t="s">
        <v>4280</v>
      </c>
      <c r="BI314" s="1" t="s">
        <v>1128</v>
      </c>
      <c r="BJ314" s="1" t="s">
        <v>6353</v>
      </c>
      <c r="BM314" s="1" t="s">
        <v>1129</v>
      </c>
      <c r="BN314" s="1" t="s">
        <v>6320</v>
      </c>
      <c r="BO314" s="1" t="s">
        <v>105</v>
      </c>
      <c r="BP314" s="1" t="s">
        <v>4280</v>
      </c>
      <c r="BQ314" s="1" t="s">
        <v>1130</v>
      </c>
      <c r="BR314" s="1" t="s">
        <v>7232</v>
      </c>
      <c r="BS314" s="1" t="s">
        <v>91</v>
      </c>
      <c r="BT314" s="1" t="s">
        <v>5274</v>
      </c>
    </row>
    <row r="315" spans="1:29" ht="13.5" customHeight="1">
      <c r="A315" s="5" t="str">
        <f t="shared" si="14"/>
        <v>1861_화현내_0143</v>
      </c>
      <c r="B315" s="1">
        <v>1861</v>
      </c>
      <c r="C315" s="1" t="s">
        <v>9339</v>
      </c>
      <c r="D315" s="1" t="s">
        <v>9340</v>
      </c>
      <c r="E315" s="1">
        <v>314</v>
      </c>
      <c r="F315" s="1">
        <v>3</v>
      </c>
      <c r="G315" s="1" t="s">
        <v>1002</v>
      </c>
      <c r="H315" s="1" t="s">
        <v>4200</v>
      </c>
      <c r="I315" s="1">
        <v>3</v>
      </c>
      <c r="L315" s="1">
        <v>5</v>
      </c>
      <c r="M315" s="1" t="s">
        <v>1083</v>
      </c>
      <c r="N315" s="1" t="s">
        <v>7389</v>
      </c>
      <c r="S315" s="1" t="s">
        <v>297</v>
      </c>
      <c r="T315" s="1" t="s">
        <v>4258</v>
      </c>
      <c r="AC315" s="1">
        <v>13</v>
      </c>
    </row>
    <row r="316" spans="1:31" ht="13.5" customHeight="1">
      <c r="A316" s="5" t="str">
        <f t="shared" si="14"/>
        <v>1861_화현내_0143</v>
      </c>
      <c r="B316" s="1">
        <v>1861</v>
      </c>
      <c r="C316" s="1" t="s">
        <v>9339</v>
      </c>
      <c r="D316" s="1" t="s">
        <v>9340</v>
      </c>
      <c r="E316" s="1">
        <v>315</v>
      </c>
      <c r="F316" s="1">
        <v>3</v>
      </c>
      <c r="G316" s="1" t="s">
        <v>1002</v>
      </c>
      <c r="H316" s="1" t="s">
        <v>4200</v>
      </c>
      <c r="I316" s="1">
        <v>3</v>
      </c>
      <c r="L316" s="1">
        <v>5</v>
      </c>
      <c r="M316" s="1" t="s">
        <v>1083</v>
      </c>
      <c r="N316" s="1" t="s">
        <v>7389</v>
      </c>
      <c r="S316" s="1" t="s">
        <v>1131</v>
      </c>
      <c r="T316" s="1" t="s">
        <v>4276</v>
      </c>
      <c r="U316" s="1" t="s">
        <v>230</v>
      </c>
      <c r="V316" s="1" t="s">
        <v>4290</v>
      </c>
      <c r="Y316" s="1" t="s">
        <v>1132</v>
      </c>
      <c r="Z316" s="1" t="s">
        <v>5062</v>
      </c>
      <c r="AC316" s="1">
        <v>57</v>
      </c>
      <c r="AD316" s="1" t="s">
        <v>623</v>
      </c>
      <c r="AE316" s="1" t="s">
        <v>5222</v>
      </c>
    </row>
    <row r="317" spans="1:72" ht="13.5" customHeight="1">
      <c r="A317" s="5" t="str">
        <f aca="true" t="shared" si="15" ref="A317:A334">HYPERLINK("http://kyu.snu.ac.kr/sdhj/index.jsp?type=hj/GK14782_00IH_0001_0144.jpg","1861_화현내_0144")</f>
        <v>1861_화현내_0144</v>
      </c>
      <c r="B317" s="1">
        <v>1861</v>
      </c>
      <c r="C317" s="1" t="s">
        <v>9339</v>
      </c>
      <c r="D317" s="1" t="s">
        <v>9340</v>
      </c>
      <c r="E317" s="1">
        <v>316</v>
      </c>
      <c r="F317" s="1">
        <v>3</v>
      </c>
      <c r="G317" s="1" t="s">
        <v>1002</v>
      </c>
      <c r="H317" s="1" t="s">
        <v>4200</v>
      </c>
      <c r="I317" s="1">
        <v>4</v>
      </c>
      <c r="J317" s="1" t="s">
        <v>1133</v>
      </c>
      <c r="K317" s="1" t="s">
        <v>4240</v>
      </c>
      <c r="L317" s="1">
        <v>1</v>
      </c>
      <c r="M317" s="1" t="s">
        <v>1133</v>
      </c>
      <c r="N317" s="1" t="s">
        <v>4240</v>
      </c>
      <c r="O317" s="1" t="s">
        <v>6</v>
      </c>
      <c r="P317" s="1" t="s">
        <v>4255</v>
      </c>
      <c r="T317" s="1" t="s">
        <v>8920</v>
      </c>
      <c r="U317" s="1" t="s">
        <v>1134</v>
      </c>
      <c r="V317" s="1" t="s">
        <v>4305</v>
      </c>
      <c r="W317" s="1" t="s">
        <v>50</v>
      </c>
      <c r="X317" s="1" t="s">
        <v>4264</v>
      </c>
      <c r="Y317" s="1" t="s">
        <v>1135</v>
      </c>
      <c r="Z317" s="1" t="s">
        <v>5061</v>
      </c>
      <c r="AC317" s="1">
        <v>45</v>
      </c>
      <c r="AD317" s="1" t="s">
        <v>73</v>
      </c>
      <c r="AE317" s="1" t="s">
        <v>5197</v>
      </c>
      <c r="AJ317" s="1" t="s">
        <v>17</v>
      </c>
      <c r="AK317" s="1" t="s">
        <v>5254</v>
      </c>
      <c r="AL317" s="1" t="s">
        <v>53</v>
      </c>
      <c r="AM317" s="1" t="s">
        <v>5260</v>
      </c>
      <c r="AT317" s="1" t="s">
        <v>105</v>
      </c>
      <c r="AU317" s="1" t="s">
        <v>4280</v>
      </c>
      <c r="AV317" s="1" t="s">
        <v>1136</v>
      </c>
      <c r="AW317" s="1" t="s">
        <v>5486</v>
      </c>
      <c r="BG317" s="1" t="s">
        <v>105</v>
      </c>
      <c r="BH317" s="1" t="s">
        <v>4280</v>
      </c>
      <c r="BI317" s="1" t="s">
        <v>1137</v>
      </c>
      <c r="BJ317" s="1" t="s">
        <v>5384</v>
      </c>
      <c r="BK317" s="1" t="s">
        <v>105</v>
      </c>
      <c r="BL317" s="1" t="s">
        <v>4280</v>
      </c>
      <c r="BM317" s="1" t="s">
        <v>7356</v>
      </c>
      <c r="BN317" s="1" t="s">
        <v>4709</v>
      </c>
      <c r="BO317" s="1" t="s">
        <v>105</v>
      </c>
      <c r="BP317" s="1" t="s">
        <v>4280</v>
      </c>
      <c r="BQ317" s="1" t="s">
        <v>1138</v>
      </c>
      <c r="BR317" s="1" t="s">
        <v>7676</v>
      </c>
      <c r="BS317" s="1" t="s">
        <v>88</v>
      </c>
      <c r="BT317" s="1" t="s">
        <v>7489</v>
      </c>
    </row>
    <row r="318" spans="1:72" ht="13.5" customHeight="1">
      <c r="A318" s="5" t="str">
        <f t="shared" si="15"/>
        <v>1861_화현내_0144</v>
      </c>
      <c r="B318" s="1">
        <v>1861</v>
      </c>
      <c r="C318" s="1" t="s">
        <v>9339</v>
      </c>
      <c r="D318" s="1" t="s">
        <v>9340</v>
      </c>
      <c r="E318" s="1">
        <v>317</v>
      </c>
      <c r="F318" s="1">
        <v>3</v>
      </c>
      <c r="G318" s="1" t="s">
        <v>1002</v>
      </c>
      <c r="H318" s="1" t="s">
        <v>4200</v>
      </c>
      <c r="I318" s="1">
        <v>4</v>
      </c>
      <c r="L318" s="1">
        <v>1</v>
      </c>
      <c r="M318" s="1" t="s">
        <v>1133</v>
      </c>
      <c r="N318" s="1" t="s">
        <v>4240</v>
      </c>
      <c r="S318" s="1" t="s">
        <v>49</v>
      </c>
      <c r="T318" s="1" t="s">
        <v>967</v>
      </c>
      <c r="W318" s="1" t="s">
        <v>387</v>
      </c>
      <c r="X318" s="1" t="s">
        <v>4344</v>
      </c>
      <c r="Y318" s="1" t="s">
        <v>10</v>
      </c>
      <c r="Z318" s="1" t="s">
        <v>4364</v>
      </c>
      <c r="AC318" s="1">
        <v>45</v>
      </c>
      <c r="AD318" s="1" t="s">
        <v>73</v>
      </c>
      <c r="AE318" s="1" t="s">
        <v>5197</v>
      </c>
      <c r="AJ318" s="1" t="s">
        <v>17</v>
      </c>
      <c r="AK318" s="1" t="s">
        <v>5254</v>
      </c>
      <c r="AL318" s="1" t="s">
        <v>388</v>
      </c>
      <c r="AM318" s="1" t="s">
        <v>5267</v>
      </c>
      <c r="AT318" s="1" t="s">
        <v>105</v>
      </c>
      <c r="AU318" s="1" t="s">
        <v>4280</v>
      </c>
      <c r="AV318" s="1" t="s">
        <v>1139</v>
      </c>
      <c r="AW318" s="1" t="s">
        <v>5840</v>
      </c>
      <c r="BG318" s="1" t="s">
        <v>105</v>
      </c>
      <c r="BH318" s="1" t="s">
        <v>4280</v>
      </c>
      <c r="BI318" s="1" t="s">
        <v>1140</v>
      </c>
      <c r="BJ318" s="1" t="s">
        <v>4764</v>
      </c>
      <c r="BK318" s="1" t="s">
        <v>105</v>
      </c>
      <c r="BL318" s="1" t="s">
        <v>4280</v>
      </c>
      <c r="BM318" s="1" t="s">
        <v>275</v>
      </c>
      <c r="BN318" s="1" t="s">
        <v>5458</v>
      </c>
      <c r="BO318" s="1" t="s">
        <v>105</v>
      </c>
      <c r="BP318" s="1" t="s">
        <v>4280</v>
      </c>
      <c r="BQ318" s="1" t="s">
        <v>1141</v>
      </c>
      <c r="BR318" s="1" t="s">
        <v>7814</v>
      </c>
      <c r="BS318" s="1" t="s">
        <v>95</v>
      </c>
      <c r="BT318" s="1" t="s">
        <v>5256</v>
      </c>
    </row>
    <row r="319" spans="1:31" ht="13.5" customHeight="1">
      <c r="A319" s="5" t="str">
        <f t="shared" si="15"/>
        <v>1861_화현내_0144</v>
      </c>
      <c r="B319" s="1">
        <v>1861</v>
      </c>
      <c r="C319" s="1" t="s">
        <v>9339</v>
      </c>
      <c r="D319" s="1" t="s">
        <v>9340</v>
      </c>
      <c r="E319" s="1">
        <v>318</v>
      </c>
      <c r="F319" s="1">
        <v>3</v>
      </c>
      <c r="G319" s="1" t="s">
        <v>1002</v>
      </c>
      <c r="H319" s="1" t="s">
        <v>4200</v>
      </c>
      <c r="I319" s="1">
        <v>4</v>
      </c>
      <c r="L319" s="1">
        <v>1</v>
      </c>
      <c r="M319" s="1" t="s">
        <v>1133</v>
      </c>
      <c r="N319" s="1" t="s">
        <v>4240</v>
      </c>
      <c r="S319" s="1" t="s">
        <v>96</v>
      </c>
      <c r="T319" s="1" t="s">
        <v>4261</v>
      </c>
      <c r="W319" s="1" t="s">
        <v>97</v>
      </c>
      <c r="X319" s="1" t="s">
        <v>8921</v>
      </c>
      <c r="Y319" s="1" t="s">
        <v>10</v>
      </c>
      <c r="Z319" s="1" t="s">
        <v>4364</v>
      </c>
      <c r="AC319" s="1">
        <v>70</v>
      </c>
      <c r="AD319" s="1" t="s">
        <v>693</v>
      </c>
      <c r="AE319" s="1" t="s">
        <v>5213</v>
      </c>
    </row>
    <row r="320" spans="1:72" ht="13.5" customHeight="1">
      <c r="A320" s="5" t="str">
        <f t="shared" si="15"/>
        <v>1861_화현내_0144</v>
      </c>
      <c r="B320" s="1">
        <v>1861</v>
      </c>
      <c r="C320" s="1" t="s">
        <v>9339</v>
      </c>
      <c r="D320" s="1" t="s">
        <v>9340</v>
      </c>
      <c r="E320" s="1">
        <v>319</v>
      </c>
      <c r="F320" s="1">
        <v>3</v>
      </c>
      <c r="G320" s="1" t="s">
        <v>1002</v>
      </c>
      <c r="H320" s="1" t="s">
        <v>4200</v>
      </c>
      <c r="I320" s="1">
        <v>4</v>
      </c>
      <c r="L320" s="1">
        <v>2</v>
      </c>
      <c r="M320" s="1" t="s">
        <v>8049</v>
      </c>
      <c r="N320" s="1" t="s">
        <v>8050</v>
      </c>
      <c r="T320" s="1" t="s">
        <v>8832</v>
      </c>
      <c r="U320" s="1" t="s">
        <v>37</v>
      </c>
      <c r="V320" s="1" t="s">
        <v>4283</v>
      </c>
      <c r="W320" s="1" t="s">
        <v>135</v>
      </c>
      <c r="X320" s="1" t="s">
        <v>8833</v>
      </c>
      <c r="Y320" s="1" t="s">
        <v>1142</v>
      </c>
      <c r="Z320" s="1" t="s">
        <v>5060</v>
      </c>
      <c r="AC320" s="1">
        <v>56</v>
      </c>
      <c r="AJ320" s="1" t="s">
        <v>17</v>
      </c>
      <c r="AK320" s="1" t="s">
        <v>5254</v>
      </c>
      <c r="AL320" s="1" t="s">
        <v>165</v>
      </c>
      <c r="AM320" s="1" t="s">
        <v>5302</v>
      </c>
      <c r="AT320" s="1" t="s">
        <v>42</v>
      </c>
      <c r="AU320" s="1" t="s">
        <v>5332</v>
      </c>
      <c r="AV320" s="1" t="s">
        <v>1143</v>
      </c>
      <c r="AW320" s="1" t="s">
        <v>5839</v>
      </c>
      <c r="BG320" s="1" t="s">
        <v>42</v>
      </c>
      <c r="BH320" s="1" t="s">
        <v>5332</v>
      </c>
      <c r="BI320" s="1" t="s">
        <v>835</v>
      </c>
      <c r="BJ320" s="1" t="s">
        <v>6352</v>
      </c>
      <c r="BK320" s="1" t="s">
        <v>42</v>
      </c>
      <c r="BL320" s="1" t="s">
        <v>5332</v>
      </c>
      <c r="BM320" s="1" t="s">
        <v>1073</v>
      </c>
      <c r="BN320" s="1" t="s">
        <v>4433</v>
      </c>
      <c r="BO320" s="1" t="s">
        <v>42</v>
      </c>
      <c r="BP320" s="1" t="s">
        <v>5332</v>
      </c>
      <c r="BQ320" s="1" t="s">
        <v>1144</v>
      </c>
      <c r="BR320" s="1" t="s">
        <v>7231</v>
      </c>
      <c r="BS320" s="1" t="s">
        <v>1087</v>
      </c>
      <c r="BT320" s="1" t="s">
        <v>5279</v>
      </c>
    </row>
    <row r="321" spans="1:72" ht="13.5" customHeight="1">
      <c r="A321" s="5" t="str">
        <f t="shared" si="15"/>
        <v>1861_화현내_0144</v>
      </c>
      <c r="B321" s="1">
        <v>1861</v>
      </c>
      <c r="C321" s="1" t="s">
        <v>9339</v>
      </c>
      <c r="D321" s="1" t="s">
        <v>9340</v>
      </c>
      <c r="E321" s="1">
        <v>320</v>
      </c>
      <c r="F321" s="1">
        <v>3</v>
      </c>
      <c r="G321" s="1" t="s">
        <v>1002</v>
      </c>
      <c r="H321" s="1" t="s">
        <v>4200</v>
      </c>
      <c r="I321" s="1">
        <v>4</v>
      </c>
      <c r="L321" s="1">
        <v>2</v>
      </c>
      <c r="M321" s="1" t="s">
        <v>8049</v>
      </c>
      <c r="N321" s="1" t="s">
        <v>8050</v>
      </c>
      <c r="S321" s="1" t="s">
        <v>49</v>
      </c>
      <c r="T321" s="1" t="s">
        <v>967</v>
      </c>
      <c r="W321" s="1" t="s">
        <v>38</v>
      </c>
      <c r="X321" s="1" t="s">
        <v>4338</v>
      </c>
      <c r="Y321" s="1" t="s">
        <v>51</v>
      </c>
      <c r="Z321" s="1" t="s">
        <v>4387</v>
      </c>
      <c r="AC321" s="1">
        <v>61</v>
      </c>
      <c r="AD321" s="1" t="s">
        <v>192</v>
      </c>
      <c r="AE321" s="1" t="s">
        <v>5234</v>
      </c>
      <c r="AJ321" s="1" t="s">
        <v>17</v>
      </c>
      <c r="AK321" s="1" t="s">
        <v>5254</v>
      </c>
      <c r="AL321" s="1" t="s">
        <v>41</v>
      </c>
      <c r="AM321" s="1" t="s">
        <v>5259</v>
      </c>
      <c r="AT321" s="1" t="s">
        <v>42</v>
      </c>
      <c r="AU321" s="1" t="s">
        <v>5332</v>
      </c>
      <c r="AV321" s="1" t="s">
        <v>792</v>
      </c>
      <c r="AW321" s="1" t="s">
        <v>5838</v>
      </c>
      <c r="BG321" s="1" t="s">
        <v>42</v>
      </c>
      <c r="BH321" s="1" t="s">
        <v>5332</v>
      </c>
      <c r="BI321" s="1" t="s">
        <v>1145</v>
      </c>
      <c r="BJ321" s="1" t="s">
        <v>6351</v>
      </c>
      <c r="BK321" s="1" t="s">
        <v>42</v>
      </c>
      <c r="BL321" s="1" t="s">
        <v>5332</v>
      </c>
      <c r="BM321" s="1" t="s">
        <v>794</v>
      </c>
      <c r="BN321" s="1" t="s">
        <v>6769</v>
      </c>
      <c r="BO321" s="1" t="s">
        <v>42</v>
      </c>
      <c r="BP321" s="1" t="s">
        <v>5332</v>
      </c>
      <c r="BQ321" s="1" t="s">
        <v>1146</v>
      </c>
      <c r="BR321" s="1" t="s">
        <v>8922</v>
      </c>
      <c r="BS321" s="1" t="s">
        <v>130</v>
      </c>
      <c r="BT321" s="1" t="s">
        <v>5257</v>
      </c>
    </row>
    <row r="322" spans="1:29" ht="13.5" customHeight="1">
      <c r="A322" s="5" t="str">
        <f t="shared" si="15"/>
        <v>1861_화현내_0144</v>
      </c>
      <c r="B322" s="1">
        <v>1861</v>
      </c>
      <c r="C322" s="1" t="s">
        <v>9339</v>
      </c>
      <c r="D322" s="1" t="s">
        <v>9340</v>
      </c>
      <c r="E322" s="1">
        <v>321</v>
      </c>
      <c r="F322" s="1">
        <v>3</v>
      </c>
      <c r="G322" s="1" t="s">
        <v>1002</v>
      </c>
      <c r="H322" s="1" t="s">
        <v>4200</v>
      </c>
      <c r="I322" s="1">
        <v>4</v>
      </c>
      <c r="L322" s="1">
        <v>2</v>
      </c>
      <c r="M322" s="1" t="s">
        <v>8049</v>
      </c>
      <c r="N322" s="1" t="s">
        <v>8050</v>
      </c>
      <c r="T322" s="1" t="s">
        <v>8923</v>
      </c>
      <c r="U322" s="1" t="s">
        <v>59</v>
      </c>
      <c r="V322" s="1" t="s">
        <v>4282</v>
      </c>
      <c r="Y322" s="1" t="s">
        <v>1147</v>
      </c>
      <c r="Z322" s="1" t="s">
        <v>5059</v>
      </c>
      <c r="AC322" s="1">
        <v>27</v>
      </c>
    </row>
    <row r="323" spans="1:72" ht="13.5" customHeight="1">
      <c r="A323" s="5" t="str">
        <f t="shared" si="15"/>
        <v>1861_화현내_0144</v>
      </c>
      <c r="B323" s="1">
        <v>1861</v>
      </c>
      <c r="C323" s="1" t="s">
        <v>9339</v>
      </c>
      <c r="D323" s="1" t="s">
        <v>9340</v>
      </c>
      <c r="E323" s="1">
        <v>322</v>
      </c>
      <c r="F323" s="1">
        <v>3</v>
      </c>
      <c r="G323" s="1" t="s">
        <v>1002</v>
      </c>
      <c r="H323" s="1" t="s">
        <v>4200</v>
      </c>
      <c r="I323" s="1">
        <v>4</v>
      </c>
      <c r="L323" s="1">
        <v>3</v>
      </c>
      <c r="M323" s="1" t="s">
        <v>8051</v>
      </c>
      <c r="N323" s="1" t="s">
        <v>8052</v>
      </c>
      <c r="T323" s="1" t="s">
        <v>8882</v>
      </c>
      <c r="U323" s="1" t="s">
        <v>37</v>
      </c>
      <c r="V323" s="1" t="s">
        <v>4283</v>
      </c>
      <c r="W323" s="1" t="s">
        <v>135</v>
      </c>
      <c r="X323" s="1" t="s">
        <v>8924</v>
      </c>
      <c r="Y323" s="1" t="s">
        <v>1148</v>
      </c>
      <c r="Z323" s="1" t="s">
        <v>5058</v>
      </c>
      <c r="AC323" s="1">
        <v>58</v>
      </c>
      <c r="AD323" s="1" t="s">
        <v>433</v>
      </c>
      <c r="AE323" s="1" t="s">
        <v>5199</v>
      </c>
      <c r="AJ323" s="1" t="s">
        <v>17</v>
      </c>
      <c r="AK323" s="1" t="s">
        <v>5254</v>
      </c>
      <c r="AL323" s="1" t="s">
        <v>165</v>
      </c>
      <c r="AM323" s="1" t="s">
        <v>5302</v>
      </c>
      <c r="AT323" s="1" t="s">
        <v>42</v>
      </c>
      <c r="AU323" s="1" t="s">
        <v>5332</v>
      </c>
      <c r="AV323" s="1" t="s">
        <v>860</v>
      </c>
      <c r="AW323" s="1" t="s">
        <v>5837</v>
      </c>
      <c r="BG323" s="1" t="s">
        <v>42</v>
      </c>
      <c r="BH323" s="1" t="s">
        <v>5332</v>
      </c>
      <c r="BI323" s="1" t="s">
        <v>1149</v>
      </c>
      <c r="BJ323" s="1" t="s">
        <v>5635</v>
      </c>
      <c r="BK323" s="1" t="s">
        <v>42</v>
      </c>
      <c r="BL323" s="1" t="s">
        <v>5332</v>
      </c>
      <c r="BM323" s="1" t="s">
        <v>1150</v>
      </c>
      <c r="BN323" s="1" t="s">
        <v>5623</v>
      </c>
      <c r="BO323" s="1" t="s">
        <v>42</v>
      </c>
      <c r="BP323" s="1" t="s">
        <v>5332</v>
      </c>
      <c r="BQ323" s="1" t="s">
        <v>7357</v>
      </c>
      <c r="BR323" s="1" t="s">
        <v>7230</v>
      </c>
      <c r="BS323" s="1" t="s">
        <v>248</v>
      </c>
      <c r="BT323" s="1" t="s">
        <v>5263</v>
      </c>
    </row>
    <row r="324" spans="1:72" ht="13.5" customHeight="1">
      <c r="A324" s="5" t="str">
        <f t="shared" si="15"/>
        <v>1861_화현내_0144</v>
      </c>
      <c r="B324" s="1">
        <v>1861</v>
      </c>
      <c r="C324" s="1" t="s">
        <v>9339</v>
      </c>
      <c r="D324" s="1" t="s">
        <v>9340</v>
      </c>
      <c r="E324" s="1">
        <v>323</v>
      </c>
      <c r="F324" s="1">
        <v>3</v>
      </c>
      <c r="G324" s="1" t="s">
        <v>1002</v>
      </c>
      <c r="H324" s="1" t="s">
        <v>4200</v>
      </c>
      <c r="I324" s="1">
        <v>4</v>
      </c>
      <c r="L324" s="1">
        <v>3</v>
      </c>
      <c r="M324" s="1" t="s">
        <v>8051</v>
      </c>
      <c r="N324" s="1" t="s">
        <v>8052</v>
      </c>
      <c r="S324" s="1" t="s">
        <v>49</v>
      </c>
      <c r="T324" s="1" t="s">
        <v>967</v>
      </c>
      <c r="W324" s="1" t="s">
        <v>97</v>
      </c>
      <c r="X324" s="1" t="s">
        <v>8883</v>
      </c>
      <c r="Y324" s="1" t="s">
        <v>51</v>
      </c>
      <c r="Z324" s="1" t="s">
        <v>4387</v>
      </c>
      <c r="AC324" s="1">
        <v>58</v>
      </c>
      <c r="AD324" s="1" t="s">
        <v>433</v>
      </c>
      <c r="AE324" s="1" t="s">
        <v>5199</v>
      </c>
      <c r="AJ324" s="1" t="s">
        <v>17</v>
      </c>
      <c r="AK324" s="1" t="s">
        <v>5254</v>
      </c>
      <c r="AL324" s="1" t="s">
        <v>88</v>
      </c>
      <c r="AM324" s="1" t="s">
        <v>7489</v>
      </c>
      <c r="AT324" s="1" t="s">
        <v>42</v>
      </c>
      <c r="AU324" s="1" t="s">
        <v>5332</v>
      </c>
      <c r="AV324" s="1" t="s">
        <v>1151</v>
      </c>
      <c r="AW324" s="1" t="s">
        <v>8925</v>
      </c>
      <c r="BG324" s="1" t="s">
        <v>42</v>
      </c>
      <c r="BH324" s="1" t="s">
        <v>5332</v>
      </c>
      <c r="BI324" s="1" t="s">
        <v>1152</v>
      </c>
      <c r="BJ324" s="1" t="s">
        <v>6350</v>
      </c>
      <c r="BK324" s="1" t="s">
        <v>42</v>
      </c>
      <c r="BL324" s="1" t="s">
        <v>5332</v>
      </c>
      <c r="BM324" s="1" t="s">
        <v>1153</v>
      </c>
      <c r="BN324" s="1" t="s">
        <v>6768</v>
      </c>
      <c r="BO324" s="1" t="s">
        <v>42</v>
      </c>
      <c r="BP324" s="1" t="s">
        <v>5332</v>
      </c>
      <c r="BQ324" s="1" t="s">
        <v>1154</v>
      </c>
      <c r="BR324" s="1" t="s">
        <v>8926</v>
      </c>
      <c r="BS324" s="1" t="s">
        <v>41</v>
      </c>
      <c r="BT324" s="1" t="s">
        <v>5259</v>
      </c>
    </row>
    <row r="325" spans="1:29" ht="13.5" customHeight="1">
      <c r="A325" s="5" t="str">
        <f t="shared" si="15"/>
        <v>1861_화현내_0144</v>
      </c>
      <c r="B325" s="1">
        <v>1861</v>
      </c>
      <c r="C325" s="1" t="s">
        <v>9339</v>
      </c>
      <c r="D325" s="1" t="s">
        <v>9340</v>
      </c>
      <c r="E325" s="1">
        <v>324</v>
      </c>
      <c r="F325" s="1">
        <v>3</v>
      </c>
      <c r="G325" s="1" t="s">
        <v>1002</v>
      </c>
      <c r="H325" s="1" t="s">
        <v>4200</v>
      </c>
      <c r="I325" s="1">
        <v>4</v>
      </c>
      <c r="L325" s="1">
        <v>3</v>
      </c>
      <c r="M325" s="1" t="s">
        <v>8051</v>
      </c>
      <c r="N325" s="1" t="s">
        <v>8052</v>
      </c>
      <c r="S325" s="1" t="s">
        <v>181</v>
      </c>
      <c r="T325" s="1" t="s">
        <v>4259</v>
      </c>
      <c r="U325" s="1" t="s">
        <v>37</v>
      </c>
      <c r="V325" s="1" t="s">
        <v>4283</v>
      </c>
      <c r="Y325" s="1" t="s">
        <v>1155</v>
      </c>
      <c r="Z325" s="1" t="s">
        <v>5057</v>
      </c>
      <c r="AC325" s="1">
        <v>35</v>
      </c>
    </row>
    <row r="326" spans="1:29" ht="13.5" customHeight="1">
      <c r="A326" s="5" t="str">
        <f t="shared" si="15"/>
        <v>1861_화현내_0144</v>
      </c>
      <c r="B326" s="1">
        <v>1861</v>
      </c>
      <c r="C326" s="1" t="s">
        <v>9339</v>
      </c>
      <c r="D326" s="1" t="s">
        <v>9340</v>
      </c>
      <c r="E326" s="1">
        <v>325</v>
      </c>
      <c r="F326" s="1">
        <v>3</v>
      </c>
      <c r="G326" s="1" t="s">
        <v>1002</v>
      </c>
      <c r="H326" s="1" t="s">
        <v>4200</v>
      </c>
      <c r="I326" s="1">
        <v>4</v>
      </c>
      <c r="L326" s="1">
        <v>3</v>
      </c>
      <c r="M326" s="1" t="s">
        <v>8051</v>
      </c>
      <c r="N326" s="1" t="s">
        <v>8052</v>
      </c>
      <c r="S326" s="1" t="s">
        <v>184</v>
      </c>
      <c r="T326" s="1" t="s">
        <v>4260</v>
      </c>
      <c r="W326" s="1" t="s">
        <v>97</v>
      </c>
      <c r="X326" s="1" t="s">
        <v>8883</v>
      </c>
      <c r="Y326" s="1" t="s">
        <v>51</v>
      </c>
      <c r="Z326" s="1" t="s">
        <v>4387</v>
      </c>
      <c r="AC326" s="1">
        <v>37</v>
      </c>
    </row>
    <row r="327" spans="1:31" ht="13.5" customHeight="1">
      <c r="A327" s="5" t="str">
        <f t="shared" si="15"/>
        <v>1861_화현내_0144</v>
      </c>
      <c r="B327" s="1">
        <v>1861</v>
      </c>
      <c r="C327" s="1" t="s">
        <v>9339</v>
      </c>
      <c r="D327" s="1" t="s">
        <v>9340</v>
      </c>
      <c r="E327" s="1">
        <v>326</v>
      </c>
      <c r="F327" s="1">
        <v>3</v>
      </c>
      <c r="G327" s="1" t="s">
        <v>1002</v>
      </c>
      <c r="H327" s="1" t="s">
        <v>4200</v>
      </c>
      <c r="I327" s="1">
        <v>4</v>
      </c>
      <c r="L327" s="1">
        <v>3</v>
      </c>
      <c r="M327" s="1" t="s">
        <v>8051</v>
      </c>
      <c r="N327" s="1" t="s">
        <v>8052</v>
      </c>
      <c r="S327" s="1" t="s">
        <v>181</v>
      </c>
      <c r="T327" s="1" t="s">
        <v>4259</v>
      </c>
      <c r="Y327" s="1" t="s">
        <v>1156</v>
      </c>
      <c r="Z327" s="1" t="s">
        <v>5056</v>
      </c>
      <c r="AC327" s="1">
        <v>32</v>
      </c>
      <c r="AD327" s="1" t="s">
        <v>247</v>
      </c>
      <c r="AE327" s="1" t="s">
        <v>5242</v>
      </c>
    </row>
    <row r="328" spans="1:72" ht="13.5" customHeight="1">
      <c r="A328" s="5" t="str">
        <f t="shared" si="15"/>
        <v>1861_화현내_0144</v>
      </c>
      <c r="B328" s="1">
        <v>1861</v>
      </c>
      <c r="C328" s="1" t="s">
        <v>9339</v>
      </c>
      <c r="D328" s="1" t="s">
        <v>9340</v>
      </c>
      <c r="E328" s="1">
        <v>327</v>
      </c>
      <c r="F328" s="1">
        <v>3</v>
      </c>
      <c r="G328" s="1" t="s">
        <v>1002</v>
      </c>
      <c r="H328" s="1" t="s">
        <v>4200</v>
      </c>
      <c r="I328" s="1">
        <v>4</v>
      </c>
      <c r="L328" s="1">
        <v>4</v>
      </c>
      <c r="M328" s="1" t="s">
        <v>8053</v>
      </c>
      <c r="N328" s="1" t="s">
        <v>8054</v>
      </c>
      <c r="T328" s="1" t="s">
        <v>8832</v>
      </c>
      <c r="U328" s="1" t="s">
        <v>37</v>
      </c>
      <c r="V328" s="1" t="s">
        <v>4283</v>
      </c>
      <c r="W328" s="1" t="s">
        <v>330</v>
      </c>
      <c r="X328" s="1" t="s">
        <v>4365</v>
      </c>
      <c r="Y328" s="1" t="s">
        <v>1157</v>
      </c>
      <c r="Z328" s="1" t="s">
        <v>5055</v>
      </c>
      <c r="AC328" s="1">
        <v>50</v>
      </c>
      <c r="AJ328" s="1" t="s">
        <v>17</v>
      </c>
      <c r="AK328" s="1" t="s">
        <v>5254</v>
      </c>
      <c r="AL328" s="1" t="s">
        <v>1158</v>
      </c>
      <c r="AM328" s="1" t="s">
        <v>7494</v>
      </c>
      <c r="AT328" s="1" t="s">
        <v>42</v>
      </c>
      <c r="AU328" s="1" t="s">
        <v>5332</v>
      </c>
      <c r="AV328" s="1" t="s">
        <v>1159</v>
      </c>
      <c r="AW328" s="1" t="s">
        <v>5836</v>
      </c>
      <c r="BG328" s="1" t="s">
        <v>42</v>
      </c>
      <c r="BH328" s="1" t="s">
        <v>5332</v>
      </c>
      <c r="BI328" s="1" t="s">
        <v>1160</v>
      </c>
      <c r="BJ328" s="1" t="s">
        <v>6349</v>
      </c>
      <c r="BM328" s="1" t="s">
        <v>1161</v>
      </c>
      <c r="BN328" s="1" t="s">
        <v>6767</v>
      </c>
      <c r="BQ328" s="1" t="s">
        <v>1162</v>
      </c>
      <c r="BR328" s="1" t="s">
        <v>7563</v>
      </c>
      <c r="BS328" s="1" t="s">
        <v>58</v>
      </c>
      <c r="BT328" s="1" t="s">
        <v>5258</v>
      </c>
    </row>
    <row r="329" spans="1:70" ht="13.5" customHeight="1">
      <c r="A329" s="5" t="str">
        <f t="shared" si="15"/>
        <v>1861_화현내_0144</v>
      </c>
      <c r="B329" s="1">
        <v>1861</v>
      </c>
      <c r="C329" s="1" t="s">
        <v>9339</v>
      </c>
      <c r="D329" s="1" t="s">
        <v>9340</v>
      </c>
      <c r="E329" s="1">
        <v>328</v>
      </c>
      <c r="F329" s="1">
        <v>3</v>
      </c>
      <c r="G329" s="1" t="s">
        <v>1002</v>
      </c>
      <c r="H329" s="1" t="s">
        <v>4200</v>
      </c>
      <c r="I329" s="1">
        <v>4</v>
      </c>
      <c r="L329" s="1">
        <v>4</v>
      </c>
      <c r="M329" s="1" t="s">
        <v>8053</v>
      </c>
      <c r="N329" s="1" t="s">
        <v>8054</v>
      </c>
      <c r="S329" s="1" t="s">
        <v>49</v>
      </c>
      <c r="T329" s="1" t="s">
        <v>967</v>
      </c>
      <c r="W329" s="1" t="s">
        <v>50</v>
      </c>
      <c r="X329" s="1" t="s">
        <v>4264</v>
      </c>
      <c r="Y329" s="1" t="s">
        <v>51</v>
      </c>
      <c r="Z329" s="1" t="s">
        <v>4387</v>
      </c>
      <c r="AC329" s="1">
        <v>46</v>
      </c>
      <c r="AJ329" s="1" t="s">
        <v>17</v>
      </c>
      <c r="AK329" s="1" t="s">
        <v>5254</v>
      </c>
      <c r="AL329" s="1" t="s">
        <v>53</v>
      </c>
      <c r="AM329" s="1" t="s">
        <v>5260</v>
      </c>
      <c r="AT329" s="1" t="s">
        <v>42</v>
      </c>
      <c r="AU329" s="1" t="s">
        <v>5332</v>
      </c>
      <c r="AV329" s="1" t="s">
        <v>1163</v>
      </c>
      <c r="AW329" s="1" t="s">
        <v>8927</v>
      </c>
      <c r="BG329" s="1" t="s">
        <v>42</v>
      </c>
      <c r="BH329" s="1" t="s">
        <v>5332</v>
      </c>
      <c r="BI329" s="1" t="s">
        <v>1071</v>
      </c>
      <c r="BJ329" s="1" t="s">
        <v>5818</v>
      </c>
      <c r="BM329" s="1" t="s">
        <v>1007</v>
      </c>
      <c r="BN329" s="1" t="s">
        <v>6340</v>
      </c>
      <c r="BQ329" s="1" t="s">
        <v>1164</v>
      </c>
      <c r="BR329" s="1" t="s">
        <v>7191</v>
      </c>
    </row>
    <row r="330" spans="1:72" ht="13.5" customHeight="1">
      <c r="A330" s="5" t="str">
        <f t="shared" si="15"/>
        <v>1861_화현내_0144</v>
      </c>
      <c r="B330" s="1">
        <v>1861</v>
      </c>
      <c r="C330" s="1" t="s">
        <v>9339</v>
      </c>
      <c r="D330" s="1" t="s">
        <v>9340</v>
      </c>
      <c r="E330" s="1">
        <v>329</v>
      </c>
      <c r="F330" s="1">
        <v>3</v>
      </c>
      <c r="G330" s="1" t="s">
        <v>1002</v>
      </c>
      <c r="H330" s="1" t="s">
        <v>4200</v>
      </c>
      <c r="I330" s="1">
        <v>4</v>
      </c>
      <c r="L330" s="1">
        <v>5</v>
      </c>
      <c r="M330" s="1" t="s">
        <v>8055</v>
      </c>
      <c r="N330" s="1" t="s">
        <v>8056</v>
      </c>
      <c r="O330" s="1" t="s">
        <v>6</v>
      </c>
      <c r="P330" s="1" t="s">
        <v>4255</v>
      </c>
      <c r="T330" s="1" t="s">
        <v>8764</v>
      </c>
      <c r="U330" s="1" t="s">
        <v>100</v>
      </c>
      <c r="V330" s="1" t="s">
        <v>4325</v>
      </c>
      <c r="W330" s="1" t="s">
        <v>259</v>
      </c>
      <c r="X330" s="1" t="s">
        <v>4268</v>
      </c>
      <c r="Y330" s="1" t="s">
        <v>1165</v>
      </c>
      <c r="Z330" s="1" t="s">
        <v>5054</v>
      </c>
      <c r="AC330" s="1">
        <v>28</v>
      </c>
      <c r="AD330" s="1" t="s">
        <v>188</v>
      </c>
      <c r="AE330" s="1" t="s">
        <v>5193</v>
      </c>
      <c r="AJ330" s="1" t="s">
        <v>17</v>
      </c>
      <c r="AK330" s="1" t="s">
        <v>5254</v>
      </c>
      <c r="AL330" s="1" t="s">
        <v>41</v>
      </c>
      <c r="AM330" s="1" t="s">
        <v>5259</v>
      </c>
      <c r="AT330" s="1" t="s">
        <v>105</v>
      </c>
      <c r="AU330" s="1" t="s">
        <v>4280</v>
      </c>
      <c r="AV330" s="1" t="s">
        <v>1166</v>
      </c>
      <c r="AW330" s="1" t="s">
        <v>4503</v>
      </c>
      <c r="BG330" s="1" t="s">
        <v>105</v>
      </c>
      <c r="BH330" s="1" t="s">
        <v>4280</v>
      </c>
      <c r="BI330" s="1" t="s">
        <v>496</v>
      </c>
      <c r="BJ330" s="1" t="s">
        <v>4822</v>
      </c>
      <c r="BK330" s="1" t="s">
        <v>105</v>
      </c>
      <c r="BL330" s="1" t="s">
        <v>4280</v>
      </c>
      <c r="BM330" s="1" t="s">
        <v>1167</v>
      </c>
      <c r="BN330" s="1" t="s">
        <v>4533</v>
      </c>
      <c r="BO330" s="1" t="s">
        <v>105</v>
      </c>
      <c r="BP330" s="1" t="s">
        <v>4280</v>
      </c>
      <c r="BQ330" s="1" t="s">
        <v>1168</v>
      </c>
      <c r="BR330" s="1" t="s">
        <v>7229</v>
      </c>
      <c r="BS330" s="1" t="s">
        <v>1158</v>
      </c>
      <c r="BT330" s="1" t="s">
        <v>7494</v>
      </c>
    </row>
    <row r="331" spans="1:31" ht="13.5" customHeight="1">
      <c r="A331" s="5" t="str">
        <f t="shared" si="15"/>
        <v>1861_화현내_0144</v>
      </c>
      <c r="B331" s="1">
        <v>1861</v>
      </c>
      <c r="C331" s="1" t="s">
        <v>9339</v>
      </c>
      <c r="D331" s="1" t="s">
        <v>9340</v>
      </c>
      <c r="E331" s="1">
        <v>330</v>
      </c>
      <c r="F331" s="1">
        <v>3</v>
      </c>
      <c r="G331" s="1" t="s">
        <v>1002</v>
      </c>
      <c r="H331" s="1" t="s">
        <v>4200</v>
      </c>
      <c r="I331" s="1">
        <v>4</v>
      </c>
      <c r="L331" s="1">
        <v>5</v>
      </c>
      <c r="M331" s="1" t="s">
        <v>8055</v>
      </c>
      <c r="N331" s="1" t="s">
        <v>8056</v>
      </c>
      <c r="S331" s="1" t="s">
        <v>117</v>
      </c>
      <c r="T331" s="1" t="s">
        <v>4275</v>
      </c>
      <c r="AC331" s="1">
        <v>13</v>
      </c>
      <c r="AD331" s="1" t="s">
        <v>521</v>
      </c>
      <c r="AE331" s="1" t="s">
        <v>5212</v>
      </c>
    </row>
    <row r="332" spans="1:72" ht="13.5" customHeight="1">
      <c r="A332" s="5" t="str">
        <f t="shared" si="15"/>
        <v>1861_화현내_0144</v>
      </c>
      <c r="B332" s="1">
        <v>1861</v>
      </c>
      <c r="C332" s="1" t="s">
        <v>9339</v>
      </c>
      <c r="D332" s="1" t="s">
        <v>9340</v>
      </c>
      <c r="E332" s="1">
        <v>331</v>
      </c>
      <c r="F332" s="1">
        <v>3</v>
      </c>
      <c r="G332" s="1" t="s">
        <v>1002</v>
      </c>
      <c r="H332" s="1" t="s">
        <v>4200</v>
      </c>
      <c r="I332" s="1">
        <v>5</v>
      </c>
      <c r="J332" s="1" t="s">
        <v>1169</v>
      </c>
      <c r="K332" s="1" t="s">
        <v>7454</v>
      </c>
      <c r="L332" s="1">
        <v>1</v>
      </c>
      <c r="M332" s="1" t="s">
        <v>1169</v>
      </c>
      <c r="N332" s="1" t="s">
        <v>7454</v>
      </c>
      <c r="T332" s="1" t="s">
        <v>8928</v>
      </c>
      <c r="U332" s="1" t="s">
        <v>230</v>
      </c>
      <c r="V332" s="1" t="s">
        <v>4290</v>
      </c>
      <c r="W332" s="1" t="s">
        <v>290</v>
      </c>
      <c r="X332" s="1" t="s">
        <v>4337</v>
      </c>
      <c r="Y332" s="1" t="s">
        <v>1170</v>
      </c>
      <c r="Z332" s="1" t="s">
        <v>7452</v>
      </c>
      <c r="AC332" s="1">
        <v>45</v>
      </c>
      <c r="AD332" s="1" t="s">
        <v>73</v>
      </c>
      <c r="AE332" s="1" t="s">
        <v>5197</v>
      </c>
      <c r="AJ332" s="1" t="s">
        <v>17</v>
      </c>
      <c r="AK332" s="1" t="s">
        <v>5254</v>
      </c>
      <c r="AL332" s="1" t="s">
        <v>130</v>
      </c>
      <c r="AM332" s="1" t="s">
        <v>5257</v>
      </c>
      <c r="AT332" s="1" t="s">
        <v>105</v>
      </c>
      <c r="AU332" s="1" t="s">
        <v>4280</v>
      </c>
      <c r="AV332" s="1" t="s">
        <v>1171</v>
      </c>
      <c r="AW332" s="1" t="s">
        <v>5835</v>
      </c>
      <c r="BG332" s="1" t="s">
        <v>105</v>
      </c>
      <c r="BH332" s="1" t="s">
        <v>4280</v>
      </c>
      <c r="BI332" s="1" t="s">
        <v>383</v>
      </c>
      <c r="BJ332" s="1" t="s">
        <v>5925</v>
      </c>
      <c r="BK332" s="1" t="s">
        <v>105</v>
      </c>
      <c r="BL332" s="1" t="s">
        <v>4280</v>
      </c>
      <c r="BM332" s="1" t="s">
        <v>1172</v>
      </c>
      <c r="BN332" s="1" t="s">
        <v>6740</v>
      </c>
      <c r="BO332" s="1" t="s">
        <v>105</v>
      </c>
      <c r="BP332" s="1" t="s">
        <v>4280</v>
      </c>
      <c r="BQ332" s="1" t="s">
        <v>1173</v>
      </c>
      <c r="BR332" s="1" t="s">
        <v>7228</v>
      </c>
      <c r="BS332" s="1" t="s">
        <v>53</v>
      </c>
      <c r="BT332" s="1" t="s">
        <v>5260</v>
      </c>
    </row>
    <row r="333" spans="1:72" ht="13.5" customHeight="1">
      <c r="A333" s="5" t="str">
        <f t="shared" si="15"/>
        <v>1861_화현내_0144</v>
      </c>
      <c r="B333" s="1">
        <v>1861</v>
      </c>
      <c r="C333" s="1" t="s">
        <v>9339</v>
      </c>
      <c r="D333" s="1" t="s">
        <v>9340</v>
      </c>
      <c r="E333" s="1">
        <v>332</v>
      </c>
      <c r="F333" s="1">
        <v>3</v>
      </c>
      <c r="G333" s="1" t="s">
        <v>1002</v>
      </c>
      <c r="H333" s="1" t="s">
        <v>4200</v>
      </c>
      <c r="I333" s="1">
        <v>5</v>
      </c>
      <c r="L333" s="1">
        <v>1</v>
      </c>
      <c r="M333" s="1" t="s">
        <v>1169</v>
      </c>
      <c r="N333" s="1" t="s">
        <v>7454</v>
      </c>
      <c r="S333" s="1" t="s">
        <v>49</v>
      </c>
      <c r="T333" s="1" t="s">
        <v>967</v>
      </c>
      <c r="W333" s="1" t="s">
        <v>1090</v>
      </c>
      <c r="X333" s="1" t="s">
        <v>4347</v>
      </c>
      <c r="Y333" s="1" t="s">
        <v>10</v>
      </c>
      <c r="Z333" s="1" t="s">
        <v>4364</v>
      </c>
      <c r="AC333" s="1">
        <v>37</v>
      </c>
      <c r="AD333" s="1" t="s">
        <v>677</v>
      </c>
      <c r="AE333" s="1" t="s">
        <v>5225</v>
      </c>
      <c r="AJ333" s="1" t="s">
        <v>17</v>
      </c>
      <c r="AK333" s="1" t="s">
        <v>5254</v>
      </c>
      <c r="AL333" s="1" t="s">
        <v>1087</v>
      </c>
      <c r="AM333" s="1" t="s">
        <v>5279</v>
      </c>
      <c r="AT333" s="1" t="s">
        <v>105</v>
      </c>
      <c r="AU333" s="1" t="s">
        <v>4280</v>
      </c>
      <c r="AV333" s="1" t="s">
        <v>513</v>
      </c>
      <c r="AW333" s="1" t="s">
        <v>5834</v>
      </c>
      <c r="BG333" s="1" t="s">
        <v>105</v>
      </c>
      <c r="BH333" s="1" t="s">
        <v>4280</v>
      </c>
      <c r="BI333" s="1" t="s">
        <v>1174</v>
      </c>
      <c r="BJ333" s="1" t="s">
        <v>4563</v>
      </c>
      <c r="BK333" s="1" t="s">
        <v>105</v>
      </c>
      <c r="BL333" s="1" t="s">
        <v>4280</v>
      </c>
      <c r="BM333" s="1" t="s">
        <v>1175</v>
      </c>
      <c r="BN333" s="1" t="s">
        <v>4725</v>
      </c>
      <c r="BO333" s="1" t="s">
        <v>105</v>
      </c>
      <c r="BP333" s="1" t="s">
        <v>4280</v>
      </c>
      <c r="BQ333" s="1" t="s">
        <v>1176</v>
      </c>
      <c r="BR333" s="1" t="s">
        <v>7227</v>
      </c>
      <c r="BS333" s="1" t="s">
        <v>130</v>
      </c>
      <c r="BT333" s="1" t="s">
        <v>5257</v>
      </c>
    </row>
    <row r="334" spans="1:31" ht="13.5" customHeight="1">
      <c r="A334" s="5" t="str">
        <f t="shared" si="15"/>
        <v>1861_화현내_0144</v>
      </c>
      <c r="B334" s="1">
        <v>1861</v>
      </c>
      <c r="C334" s="1" t="s">
        <v>9339</v>
      </c>
      <c r="D334" s="1" t="s">
        <v>9340</v>
      </c>
      <c r="E334" s="1">
        <v>333</v>
      </c>
      <c r="F334" s="1">
        <v>3</v>
      </c>
      <c r="G334" s="1" t="s">
        <v>1002</v>
      </c>
      <c r="H334" s="1" t="s">
        <v>4200</v>
      </c>
      <c r="I334" s="1">
        <v>5</v>
      </c>
      <c r="L334" s="1">
        <v>1</v>
      </c>
      <c r="M334" s="1" t="s">
        <v>1169</v>
      </c>
      <c r="N334" s="1" t="s">
        <v>7454</v>
      </c>
      <c r="S334" s="1" t="s">
        <v>96</v>
      </c>
      <c r="T334" s="1" t="s">
        <v>4261</v>
      </c>
      <c r="W334" s="1" t="s">
        <v>1177</v>
      </c>
      <c r="X334" s="1" t="s">
        <v>4374</v>
      </c>
      <c r="Y334" s="1" t="s">
        <v>10</v>
      </c>
      <c r="Z334" s="1" t="s">
        <v>4364</v>
      </c>
      <c r="AC334" s="1">
        <v>67</v>
      </c>
      <c r="AD334" s="1" t="s">
        <v>727</v>
      </c>
      <c r="AE334" s="1" t="s">
        <v>5226</v>
      </c>
    </row>
    <row r="335" spans="1:72" ht="13.5" customHeight="1">
      <c r="A335" s="5" t="str">
        <f aca="true" t="shared" si="16" ref="A335:A355">HYPERLINK("http://kyu.snu.ac.kr/sdhj/index.jsp?type=hj/GK14782_00IH_0001_0145.jpg","1861_화현내_0145")</f>
        <v>1861_화현내_0145</v>
      </c>
      <c r="B335" s="1">
        <v>1861</v>
      </c>
      <c r="C335" s="1" t="s">
        <v>9339</v>
      </c>
      <c r="D335" s="1" t="s">
        <v>9340</v>
      </c>
      <c r="E335" s="1">
        <v>334</v>
      </c>
      <c r="F335" s="1">
        <v>3</v>
      </c>
      <c r="G335" s="1" t="s">
        <v>1002</v>
      </c>
      <c r="H335" s="1" t="s">
        <v>4200</v>
      </c>
      <c r="I335" s="1">
        <v>5</v>
      </c>
      <c r="L335" s="1">
        <v>2</v>
      </c>
      <c r="M335" s="1" t="s">
        <v>8057</v>
      </c>
      <c r="N335" s="1" t="s">
        <v>8058</v>
      </c>
      <c r="O335" s="1" t="s">
        <v>6</v>
      </c>
      <c r="P335" s="1" t="s">
        <v>4255</v>
      </c>
      <c r="T335" s="1" t="s">
        <v>8852</v>
      </c>
      <c r="U335" s="1" t="s">
        <v>37</v>
      </c>
      <c r="V335" s="1" t="s">
        <v>4283</v>
      </c>
      <c r="W335" s="1" t="s">
        <v>1178</v>
      </c>
      <c r="X335" s="1" t="s">
        <v>4376</v>
      </c>
      <c r="Y335" s="1" t="s">
        <v>1179</v>
      </c>
      <c r="Z335" s="1" t="s">
        <v>5053</v>
      </c>
      <c r="AC335" s="1">
        <v>48</v>
      </c>
      <c r="AJ335" s="1" t="s">
        <v>17</v>
      </c>
      <c r="AK335" s="1" t="s">
        <v>5254</v>
      </c>
      <c r="AL335" s="1" t="s">
        <v>180</v>
      </c>
      <c r="AM335" s="1" t="s">
        <v>5255</v>
      </c>
      <c r="AT335" s="1" t="s">
        <v>42</v>
      </c>
      <c r="AU335" s="1" t="s">
        <v>5332</v>
      </c>
      <c r="AV335" s="1" t="s">
        <v>1180</v>
      </c>
      <c r="AW335" s="1" t="s">
        <v>5833</v>
      </c>
      <c r="BG335" s="1" t="s">
        <v>42</v>
      </c>
      <c r="BH335" s="1" t="s">
        <v>5332</v>
      </c>
      <c r="BI335" s="1" t="s">
        <v>1181</v>
      </c>
      <c r="BJ335" s="1" t="s">
        <v>6348</v>
      </c>
      <c r="BM335" s="1" t="s">
        <v>8929</v>
      </c>
      <c r="BN335" s="1" t="s">
        <v>6766</v>
      </c>
      <c r="BQ335" s="1" t="s">
        <v>1182</v>
      </c>
      <c r="BR335" s="1" t="s">
        <v>7652</v>
      </c>
      <c r="BS335" s="1" t="s">
        <v>58</v>
      </c>
      <c r="BT335" s="1" t="s">
        <v>5258</v>
      </c>
    </row>
    <row r="336" spans="1:70" ht="13.5" customHeight="1">
      <c r="A336" s="5" t="str">
        <f t="shared" si="16"/>
        <v>1861_화현내_0145</v>
      </c>
      <c r="B336" s="1">
        <v>1861</v>
      </c>
      <c r="C336" s="1" t="s">
        <v>9339</v>
      </c>
      <c r="D336" s="1" t="s">
        <v>9340</v>
      </c>
      <c r="E336" s="1">
        <v>335</v>
      </c>
      <c r="F336" s="1">
        <v>3</v>
      </c>
      <c r="G336" s="1" t="s">
        <v>1002</v>
      </c>
      <c r="H336" s="1" t="s">
        <v>4200</v>
      </c>
      <c r="I336" s="1">
        <v>5</v>
      </c>
      <c r="L336" s="1">
        <v>2</v>
      </c>
      <c r="M336" s="1" t="s">
        <v>8057</v>
      </c>
      <c r="N336" s="1" t="s">
        <v>8058</v>
      </c>
      <c r="S336" s="1" t="s">
        <v>49</v>
      </c>
      <c r="T336" s="1" t="s">
        <v>967</v>
      </c>
      <c r="W336" s="1" t="s">
        <v>97</v>
      </c>
      <c r="X336" s="1" t="s">
        <v>8930</v>
      </c>
      <c r="Y336" s="1" t="s">
        <v>51</v>
      </c>
      <c r="Z336" s="1" t="s">
        <v>4387</v>
      </c>
      <c r="AC336" s="1">
        <v>47</v>
      </c>
      <c r="AJ336" s="1" t="s">
        <v>17</v>
      </c>
      <c r="AK336" s="1" t="s">
        <v>5254</v>
      </c>
      <c r="AL336" s="1" t="s">
        <v>88</v>
      </c>
      <c r="AM336" s="1" t="s">
        <v>7489</v>
      </c>
      <c r="AT336" s="1" t="s">
        <v>42</v>
      </c>
      <c r="AU336" s="1" t="s">
        <v>5332</v>
      </c>
      <c r="AV336" s="1" t="s">
        <v>1183</v>
      </c>
      <c r="AW336" s="1" t="s">
        <v>5832</v>
      </c>
      <c r="BG336" s="1" t="s">
        <v>42</v>
      </c>
      <c r="BH336" s="1" t="s">
        <v>5332</v>
      </c>
      <c r="BI336" s="1" t="s">
        <v>1184</v>
      </c>
      <c r="BJ336" s="1" t="s">
        <v>5101</v>
      </c>
      <c r="BM336" s="1" t="s">
        <v>1185</v>
      </c>
      <c r="BN336" s="1" t="s">
        <v>6649</v>
      </c>
      <c r="BQ336" s="1" t="s">
        <v>1186</v>
      </c>
      <c r="BR336" s="1" t="s">
        <v>7226</v>
      </c>
    </row>
    <row r="337" spans="1:72" ht="13.5" customHeight="1">
      <c r="A337" s="5" t="str">
        <f t="shared" si="16"/>
        <v>1861_화현내_0145</v>
      </c>
      <c r="B337" s="1">
        <v>1861</v>
      </c>
      <c r="C337" s="1" t="s">
        <v>9339</v>
      </c>
      <c r="D337" s="1" t="s">
        <v>9340</v>
      </c>
      <c r="E337" s="1">
        <v>336</v>
      </c>
      <c r="F337" s="1">
        <v>3</v>
      </c>
      <c r="G337" s="1" t="s">
        <v>1002</v>
      </c>
      <c r="H337" s="1" t="s">
        <v>4200</v>
      </c>
      <c r="I337" s="1">
        <v>5</v>
      </c>
      <c r="L337" s="1">
        <v>3</v>
      </c>
      <c r="M337" s="1" t="s">
        <v>8059</v>
      </c>
      <c r="N337" s="1" t="s">
        <v>8060</v>
      </c>
      <c r="O337" s="1" t="s">
        <v>6</v>
      </c>
      <c r="P337" s="1" t="s">
        <v>4255</v>
      </c>
      <c r="T337" s="1" t="s">
        <v>8832</v>
      </c>
      <c r="U337" s="1" t="s">
        <v>105</v>
      </c>
      <c r="V337" s="1" t="s">
        <v>4280</v>
      </c>
      <c r="W337" s="1" t="s">
        <v>245</v>
      </c>
      <c r="X337" s="1" t="s">
        <v>4345</v>
      </c>
      <c r="Y337" s="1" t="s">
        <v>1187</v>
      </c>
      <c r="Z337" s="1" t="s">
        <v>4448</v>
      </c>
      <c r="AC337" s="1">
        <v>35</v>
      </c>
      <c r="AJ337" s="1" t="s">
        <v>17</v>
      </c>
      <c r="AK337" s="1" t="s">
        <v>5254</v>
      </c>
      <c r="AL337" s="1" t="s">
        <v>248</v>
      </c>
      <c r="AM337" s="1" t="s">
        <v>5263</v>
      </c>
      <c r="AT337" s="1" t="s">
        <v>105</v>
      </c>
      <c r="AU337" s="1" t="s">
        <v>4280</v>
      </c>
      <c r="AV337" s="1" t="s">
        <v>1188</v>
      </c>
      <c r="AW337" s="1" t="s">
        <v>5831</v>
      </c>
      <c r="BG337" s="1" t="s">
        <v>105</v>
      </c>
      <c r="BH337" s="1" t="s">
        <v>4280</v>
      </c>
      <c r="BI337" s="1" t="s">
        <v>1189</v>
      </c>
      <c r="BJ337" s="1" t="s">
        <v>5793</v>
      </c>
      <c r="BM337" s="1" t="s">
        <v>1190</v>
      </c>
      <c r="BN337" s="1" t="s">
        <v>4766</v>
      </c>
      <c r="BQ337" s="1" t="s">
        <v>1191</v>
      </c>
      <c r="BR337" s="1" t="s">
        <v>7660</v>
      </c>
      <c r="BS337" s="1" t="s">
        <v>88</v>
      </c>
      <c r="BT337" s="1" t="s">
        <v>7489</v>
      </c>
    </row>
    <row r="338" spans="1:72" ht="13.5" customHeight="1">
      <c r="A338" s="5" t="str">
        <f t="shared" si="16"/>
        <v>1861_화현내_0145</v>
      </c>
      <c r="B338" s="1">
        <v>1861</v>
      </c>
      <c r="C338" s="1" t="s">
        <v>9339</v>
      </c>
      <c r="D338" s="1" t="s">
        <v>9340</v>
      </c>
      <c r="E338" s="1">
        <v>337</v>
      </c>
      <c r="F338" s="1">
        <v>3</v>
      </c>
      <c r="G338" s="1" t="s">
        <v>1002</v>
      </c>
      <c r="H338" s="1" t="s">
        <v>4200</v>
      </c>
      <c r="I338" s="1">
        <v>5</v>
      </c>
      <c r="L338" s="1">
        <v>3</v>
      </c>
      <c r="M338" s="1" t="s">
        <v>8059</v>
      </c>
      <c r="N338" s="1" t="s">
        <v>8060</v>
      </c>
      <c r="S338" s="1" t="s">
        <v>49</v>
      </c>
      <c r="T338" s="1" t="s">
        <v>967</v>
      </c>
      <c r="W338" s="1" t="s">
        <v>97</v>
      </c>
      <c r="X338" s="1" t="s">
        <v>8931</v>
      </c>
      <c r="Y338" s="1" t="s">
        <v>10</v>
      </c>
      <c r="Z338" s="1" t="s">
        <v>4364</v>
      </c>
      <c r="AC338" s="1">
        <v>35</v>
      </c>
      <c r="AT338" s="1" t="s">
        <v>105</v>
      </c>
      <c r="AU338" s="1" t="s">
        <v>4280</v>
      </c>
      <c r="AV338" s="1" t="s">
        <v>1192</v>
      </c>
      <c r="AW338" s="1" t="s">
        <v>5830</v>
      </c>
      <c r="BG338" s="1" t="s">
        <v>105</v>
      </c>
      <c r="BH338" s="1" t="s">
        <v>4280</v>
      </c>
      <c r="BI338" s="1" t="s">
        <v>1193</v>
      </c>
      <c r="BJ338" s="1" t="s">
        <v>6215</v>
      </c>
      <c r="BM338" s="1" t="s">
        <v>1194</v>
      </c>
      <c r="BN338" s="1" t="s">
        <v>6765</v>
      </c>
      <c r="BQ338" s="1" t="s">
        <v>1195</v>
      </c>
      <c r="BR338" s="1" t="s">
        <v>7225</v>
      </c>
      <c r="BS338" s="1" t="s">
        <v>848</v>
      </c>
      <c r="BT338" s="1" t="s">
        <v>5297</v>
      </c>
    </row>
    <row r="339" spans="1:72" ht="13.5" customHeight="1">
      <c r="A339" s="5" t="str">
        <f t="shared" si="16"/>
        <v>1861_화현내_0145</v>
      </c>
      <c r="B339" s="1">
        <v>1861</v>
      </c>
      <c r="C339" s="1" t="s">
        <v>9339</v>
      </c>
      <c r="D339" s="1" t="s">
        <v>9340</v>
      </c>
      <c r="E339" s="1">
        <v>338</v>
      </c>
      <c r="F339" s="1">
        <v>3</v>
      </c>
      <c r="G339" s="1" t="s">
        <v>1002</v>
      </c>
      <c r="H339" s="1" t="s">
        <v>4200</v>
      </c>
      <c r="I339" s="1">
        <v>5</v>
      </c>
      <c r="L339" s="1">
        <v>4</v>
      </c>
      <c r="M339" s="1" t="s">
        <v>8061</v>
      </c>
      <c r="N339" s="1" t="s">
        <v>8062</v>
      </c>
      <c r="T339" s="1" t="s">
        <v>8932</v>
      </c>
      <c r="U339" s="1" t="s">
        <v>110</v>
      </c>
      <c r="V339" s="1" t="s">
        <v>4271</v>
      </c>
      <c r="W339" s="1" t="s">
        <v>549</v>
      </c>
      <c r="X339" s="1" t="s">
        <v>4336</v>
      </c>
      <c r="Y339" s="1" t="s">
        <v>1196</v>
      </c>
      <c r="Z339" s="1" t="s">
        <v>5052</v>
      </c>
      <c r="AC339" s="1">
        <v>43</v>
      </c>
      <c r="AD339" s="1" t="s">
        <v>136</v>
      </c>
      <c r="AE339" s="1" t="s">
        <v>5237</v>
      </c>
      <c r="AJ339" s="1" t="s">
        <v>17</v>
      </c>
      <c r="AK339" s="1" t="s">
        <v>5254</v>
      </c>
      <c r="AL339" s="1" t="s">
        <v>180</v>
      </c>
      <c r="AM339" s="1" t="s">
        <v>5255</v>
      </c>
      <c r="AT339" s="1" t="s">
        <v>110</v>
      </c>
      <c r="AU339" s="1" t="s">
        <v>4271</v>
      </c>
      <c r="AV339" s="1" t="s">
        <v>1197</v>
      </c>
      <c r="AW339" s="1" t="s">
        <v>5829</v>
      </c>
      <c r="BG339" s="1" t="s">
        <v>110</v>
      </c>
      <c r="BH339" s="1" t="s">
        <v>4271</v>
      </c>
      <c r="BI339" s="1" t="s">
        <v>1198</v>
      </c>
      <c r="BJ339" s="1" t="s">
        <v>6347</v>
      </c>
      <c r="BK339" s="1" t="s">
        <v>110</v>
      </c>
      <c r="BL339" s="1" t="s">
        <v>4271</v>
      </c>
      <c r="BM339" s="1" t="s">
        <v>1199</v>
      </c>
      <c r="BN339" s="1" t="s">
        <v>6764</v>
      </c>
      <c r="BO339" s="1" t="s">
        <v>105</v>
      </c>
      <c r="BP339" s="1" t="s">
        <v>4280</v>
      </c>
      <c r="BQ339" s="1" t="s">
        <v>1200</v>
      </c>
      <c r="BR339" s="1" t="s">
        <v>7224</v>
      </c>
      <c r="BS339" s="1" t="s">
        <v>233</v>
      </c>
      <c r="BT339" s="1" t="s">
        <v>5281</v>
      </c>
    </row>
    <row r="340" spans="1:31" ht="13.5" customHeight="1">
      <c r="A340" s="5" t="str">
        <f t="shared" si="16"/>
        <v>1861_화현내_0145</v>
      </c>
      <c r="B340" s="1">
        <v>1861</v>
      </c>
      <c r="C340" s="1" t="s">
        <v>9339</v>
      </c>
      <c r="D340" s="1" t="s">
        <v>9340</v>
      </c>
      <c r="E340" s="1">
        <v>339</v>
      </c>
      <c r="F340" s="1">
        <v>3</v>
      </c>
      <c r="G340" s="1" t="s">
        <v>1002</v>
      </c>
      <c r="H340" s="1" t="s">
        <v>4200</v>
      </c>
      <c r="I340" s="1">
        <v>5</v>
      </c>
      <c r="L340" s="1">
        <v>4</v>
      </c>
      <c r="M340" s="1" t="s">
        <v>8061</v>
      </c>
      <c r="N340" s="1" t="s">
        <v>8062</v>
      </c>
      <c r="S340" s="1" t="s">
        <v>297</v>
      </c>
      <c r="T340" s="1" t="s">
        <v>4258</v>
      </c>
      <c r="AC340" s="1">
        <v>17</v>
      </c>
      <c r="AD340" s="1" t="s">
        <v>854</v>
      </c>
      <c r="AE340" s="1" t="s">
        <v>5207</v>
      </c>
    </row>
    <row r="341" spans="1:72" ht="13.5" customHeight="1">
      <c r="A341" s="5" t="str">
        <f t="shared" si="16"/>
        <v>1861_화현내_0145</v>
      </c>
      <c r="B341" s="1">
        <v>1861</v>
      </c>
      <c r="C341" s="1" t="s">
        <v>9339</v>
      </c>
      <c r="D341" s="1" t="s">
        <v>9340</v>
      </c>
      <c r="E341" s="1">
        <v>340</v>
      </c>
      <c r="F341" s="1">
        <v>3</v>
      </c>
      <c r="G341" s="1" t="s">
        <v>1002</v>
      </c>
      <c r="H341" s="1" t="s">
        <v>4200</v>
      </c>
      <c r="I341" s="1">
        <v>5</v>
      </c>
      <c r="L341" s="1">
        <v>5</v>
      </c>
      <c r="M341" s="1" t="s">
        <v>8063</v>
      </c>
      <c r="N341" s="1" t="s">
        <v>8064</v>
      </c>
      <c r="T341" s="1" t="s">
        <v>8860</v>
      </c>
      <c r="U341" s="1" t="s">
        <v>110</v>
      </c>
      <c r="V341" s="1" t="s">
        <v>4271</v>
      </c>
      <c r="W341" s="1" t="s">
        <v>290</v>
      </c>
      <c r="X341" s="1" t="s">
        <v>4337</v>
      </c>
      <c r="Y341" s="1" t="s">
        <v>1201</v>
      </c>
      <c r="Z341" s="1" t="s">
        <v>5051</v>
      </c>
      <c r="AC341" s="1">
        <v>56</v>
      </c>
      <c r="AD341" s="1" t="s">
        <v>655</v>
      </c>
      <c r="AE341" s="1" t="s">
        <v>5223</v>
      </c>
      <c r="AJ341" s="1" t="s">
        <v>17</v>
      </c>
      <c r="AK341" s="1" t="s">
        <v>5254</v>
      </c>
      <c r="AL341" s="1" t="s">
        <v>130</v>
      </c>
      <c r="AM341" s="1" t="s">
        <v>5257</v>
      </c>
      <c r="AT341" s="1" t="s">
        <v>110</v>
      </c>
      <c r="AU341" s="1" t="s">
        <v>4271</v>
      </c>
      <c r="AV341" s="1" t="s">
        <v>1202</v>
      </c>
      <c r="AW341" s="1" t="s">
        <v>5828</v>
      </c>
      <c r="BG341" s="1" t="s">
        <v>110</v>
      </c>
      <c r="BH341" s="1" t="s">
        <v>4271</v>
      </c>
      <c r="BI341" s="1" t="s">
        <v>1203</v>
      </c>
      <c r="BJ341" s="1" t="s">
        <v>5579</v>
      </c>
      <c r="BK341" s="1" t="s">
        <v>110</v>
      </c>
      <c r="BL341" s="1" t="s">
        <v>4271</v>
      </c>
      <c r="BM341" s="1" t="s">
        <v>1204</v>
      </c>
      <c r="BN341" s="1" t="s">
        <v>6763</v>
      </c>
      <c r="BO341" s="1" t="s">
        <v>110</v>
      </c>
      <c r="BP341" s="1" t="s">
        <v>4271</v>
      </c>
      <c r="BQ341" s="1" t="s">
        <v>1205</v>
      </c>
      <c r="BR341" s="1" t="s">
        <v>7635</v>
      </c>
      <c r="BS341" s="1" t="s">
        <v>88</v>
      </c>
      <c r="BT341" s="1" t="s">
        <v>7489</v>
      </c>
    </row>
    <row r="342" spans="1:72" ht="13.5" customHeight="1">
      <c r="A342" s="5" t="str">
        <f t="shared" si="16"/>
        <v>1861_화현내_0145</v>
      </c>
      <c r="B342" s="1">
        <v>1861</v>
      </c>
      <c r="C342" s="1" t="s">
        <v>9339</v>
      </c>
      <c r="D342" s="1" t="s">
        <v>9340</v>
      </c>
      <c r="E342" s="1">
        <v>341</v>
      </c>
      <c r="F342" s="1">
        <v>3</v>
      </c>
      <c r="G342" s="1" t="s">
        <v>1002</v>
      </c>
      <c r="H342" s="1" t="s">
        <v>4200</v>
      </c>
      <c r="I342" s="1">
        <v>5</v>
      </c>
      <c r="L342" s="1">
        <v>5</v>
      </c>
      <c r="M342" s="1" t="s">
        <v>8063</v>
      </c>
      <c r="N342" s="1" t="s">
        <v>8064</v>
      </c>
      <c r="S342" s="1" t="s">
        <v>49</v>
      </c>
      <c r="T342" s="1" t="s">
        <v>967</v>
      </c>
      <c r="W342" s="1" t="s">
        <v>97</v>
      </c>
      <c r="X342" s="1" t="s">
        <v>8897</v>
      </c>
      <c r="Y342" s="1" t="s">
        <v>10</v>
      </c>
      <c r="Z342" s="1" t="s">
        <v>4364</v>
      </c>
      <c r="AC342" s="1">
        <v>47</v>
      </c>
      <c r="AJ342" s="1" t="s">
        <v>17</v>
      </c>
      <c r="AK342" s="1" t="s">
        <v>5254</v>
      </c>
      <c r="AL342" s="1" t="s">
        <v>88</v>
      </c>
      <c r="AM342" s="1" t="s">
        <v>7489</v>
      </c>
      <c r="AT342" s="1" t="s">
        <v>105</v>
      </c>
      <c r="AU342" s="1" t="s">
        <v>4280</v>
      </c>
      <c r="AV342" s="1" t="s">
        <v>1206</v>
      </c>
      <c r="AW342" s="1" t="s">
        <v>5827</v>
      </c>
      <c r="BG342" s="1" t="s">
        <v>105</v>
      </c>
      <c r="BH342" s="1" t="s">
        <v>4280</v>
      </c>
      <c r="BI342" s="1" t="s">
        <v>1207</v>
      </c>
      <c r="BJ342" s="1" t="s">
        <v>7520</v>
      </c>
      <c r="BK342" s="1" t="s">
        <v>105</v>
      </c>
      <c r="BL342" s="1" t="s">
        <v>4280</v>
      </c>
      <c r="BM342" s="1" t="s">
        <v>1208</v>
      </c>
      <c r="BN342" s="1" t="s">
        <v>6721</v>
      </c>
      <c r="BO342" s="1" t="s">
        <v>105</v>
      </c>
      <c r="BP342" s="1" t="s">
        <v>4280</v>
      </c>
      <c r="BQ342" s="1" t="s">
        <v>1209</v>
      </c>
      <c r="BR342" s="1" t="s">
        <v>7612</v>
      </c>
      <c r="BS342" s="1" t="s">
        <v>115</v>
      </c>
      <c r="BT342" s="1" t="s">
        <v>5314</v>
      </c>
    </row>
    <row r="343" spans="1:31" ht="13.5" customHeight="1">
      <c r="A343" s="5" t="str">
        <f t="shared" si="16"/>
        <v>1861_화현내_0145</v>
      </c>
      <c r="B343" s="1">
        <v>1861</v>
      </c>
      <c r="C343" s="1" t="s">
        <v>9339</v>
      </c>
      <c r="D343" s="1" t="s">
        <v>9340</v>
      </c>
      <c r="E343" s="1">
        <v>342</v>
      </c>
      <c r="F343" s="1">
        <v>3</v>
      </c>
      <c r="G343" s="1" t="s">
        <v>1002</v>
      </c>
      <c r="H343" s="1" t="s">
        <v>4200</v>
      </c>
      <c r="I343" s="1">
        <v>5</v>
      </c>
      <c r="L343" s="1">
        <v>5</v>
      </c>
      <c r="M343" s="1" t="s">
        <v>8063</v>
      </c>
      <c r="N343" s="1" t="s">
        <v>8064</v>
      </c>
      <c r="S343" s="1" t="s">
        <v>181</v>
      </c>
      <c r="T343" s="1" t="s">
        <v>4259</v>
      </c>
      <c r="Y343" s="1" t="s">
        <v>1210</v>
      </c>
      <c r="Z343" s="1" t="s">
        <v>5050</v>
      </c>
      <c r="AC343" s="1">
        <v>18</v>
      </c>
      <c r="AD343" s="1" t="s">
        <v>188</v>
      </c>
      <c r="AE343" s="1" t="s">
        <v>5193</v>
      </c>
    </row>
    <row r="344" spans="1:72" ht="13.5" customHeight="1">
      <c r="A344" s="5" t="str">
        <f t="shared" si="16"/>
        <v>1861_화현내_0145</v>
      </c>
      <c r="B344" s="1">
        <v>1861</v>
      </c>
      <c r="C344" s="1" t="s">
        <v>9339</v>
      </c>
      <c r="D344" s="1" t="s">
        <v>9340</v>
      </c>
      <c r="E344" s="1">
        <v>343</v>
      </c>
      <c r="F344" s="1">
        <v>3</v>
      </c>
      <c r="G344" s="1" t="s">
        <v>1002</v>
      </c>
      <c r="H344" s="1" t="s">
        <v>4200</v>
      </c>
      <c r="I344" s="1">
        <v>6</v>
      </c>
      <c r="J344" s="1" t="s">
        <v>1211</v>
      </c>
      <c r="K344" s="1" t="s">
        <v>7390</v>
      </c>
      <c r="L344" s="1">
        <v>1</v>
      </c>
      <c r="M344" s="1" t="s">
        <v>8065</v>
      </c>
      <c r="N344" s="1" t="s">
        <v>8066</v>
      </c>
      <c r="T344" s="1" t="s">
        <v>8933</v>
      </c>
      <c r="U344" s="1" t="s">
        <v>37</v>
      </c>
      <c r="V344" s="1" t="s">
        <v>4283</v>
      </c>
      <c r="W344" s="1" t="s">
        <v>317</v>
      </c>
      <c r="X344" s="1" t="s">
        <v>8934</v>
      </c>
      <c r="Y344" s="1" t="s">
        <v>1212</v>
      </c>
      <c r="Z344" s="1" t="s">
        <v>5049</v>
      </c>
      <c r="AC344" s="1">
        <v>59</v>
      </c>
      <c r="AJ344" s="1" t="s">
        <v>17</v>
      </c>
      <c r="AK344" s="1" t="s">
        <v>5254</v>
      </c>
      <c r="AL344" s="1" t="s">
        <v>141</v>
      </c>
      <c r="AM344" s="1" t="s">
        <v>5296</v>
      </c>
      <c r="AT344" s="1" t="s">
        <v>42</v>
      </c>
      <c r="AU344" s="1" t="s">
        <v>5332</v>
      </c>
      <c r="AV344" s="1" t="s">
        <v>1213</v>
      </c>
      <c r="AW344" s="1" t="s">
        <v>5804</v>
      </c>
      <c r="BG344" s="1" t="s">
        <v>42</v>
      </c>
      <c r="BH344" s="1" t="s">
        <v>5332</v>
      </c>
      <c r="BI344" s="1" t="s">
        <v>1214</v>
      </c>
      <c r="BJ344" s="1" t="s">
        <v>6334</v>
      </c>
      <c r="BM344" s="1" t="s">
        <v>1215</v>
      </c>
      <c r="BN344" s="1" t="s">
        <v>6749</v>
      </c>
      <c r="BQ344" s="1" t="s">
        <v>1216</v>
      </c>
      <c r="BR344" s="1" t="s">
        <v>7668</v>
      </c>
      <c r="BS344" s="1" t="s">
        <v>88</v>
      </c>
      <c r="BT344" s="1" t="s">
        <v>7489</v>
      </c>
    </row>
    <row r="345" spans="1:72" ht="13.5" customHeight="1">
      <c r="A345" s="5" t="str">
        <f t="shared" si="16"/>
        <v>1861_화현내_0145</v>
      </c>
      <c r="B345" s="1">
        <v>1861</v>
      </c>
      <c r="C345" s="1" t="s">
        <v>9339</v>
      </c>
      <c r="D345" s="1" t="s">
        <v>9340</v>
      </c>
      <c r="E345" s="1">
        <v>344</v>
      </c>
      <c r="F345" s="1">
        <v>3</v>
      </c>
      <c r="G345" s="1" t="s">
        <v>1002</v>
      </c>
      <c r="H345" s="1" t="s">
        <v>4200</v>
      </c>
      <c r="I345" s="1">
        <v>6</v>
      </c>
      <c r="L345" s="1">
        <v>1</v>
      </c>
      <c r="M345" s="1" t="s">
        <v>8065</v>
      </c>
      <c r="N345" s="1" t="s">
        <v>8066</v>
      </c>
      <c r="S345" s="1" t="s">
        <v>49</v>
      </c>
      <c r="T345" s="1" t="s">
        <v>967</v>
      </c>
      <c r="W345" s="1" t="s">
        <v>290</v>
      </c>
      <c r="X345" s="1" t="s">
        <v>4337</v>
      </c>
      <c r="Y345" s="1" t="s">
        <v>51</v>
      </c>
      <c r="Z345" s="1" t="s">
        <v>4387</v>
      </c>
      <c r="AC345" s="1">
        <v>56</v>
      </c>
      <c r="AJ345" s="1" t="s">
        <v>17</v>
      </c>
      <c r="AK345" s="1" t="s">
        <v>5254</v>
      </c>
      <c r="AL345" s="1" t="s">
        <v>130</v>
      </c>
      <c r="AM345" s="1" t="s">
        <v>5257</v>
      </c>
      <c r="AT345" s="1" t="s">
        <v>42</v>
      </c>
      <c r="AU345" s="1" t="s">
        <v>5332</v>
      </c>
      <c r="AV345" s="1" t="s">
        <v>486</v>
      </c>
      <c r="AW345" s="1" t="s">
        <v>5826</v>
      </c>
      <c r="BG345" s="1" t="s">
        <v>42</v>
      </c>
      <c r="BH345" s="1" t="s">
        <v>5332</v>
      </c>
      <c r="BI345" s="1" t="s">
        <v>1217</v>
      </c>
      <c r="BJ345" s="1" t="s">
        <v>6346</v>
      </c>
      <c r="BM345" s="1" t="s">
        <v>1218</v>
      </c>
      <c r="BN345" s="1" t="s">
        <v>6762</v>
      </c>
      <c r="BQ345" s="1" t="s">
        <v>1219</v>
      </c>
      <c r="BR345" s="1" t="s">
        <v>7727</v>
      </c>
      <c r="BS345" s="1" t="s">
        <v>95</v>
      </c>
      <c r="BT345" s="1" t="s">
        <v>5256</v>
      </c>
    </row>
    <row r="346" spans="1:72" ht="13.5" customHeight="1">
      <c r="A346" s="5" t="str">
        <f t="shared" si="16"/>
        <v>1861_화현내_0145</v>
      </c>
      <c r="B346" s="1">
        <v>1861</v>
      </c>
      <c r="C346" s="1" t="s">
        <v>9339</v>
      </c>
      <c r="D346" s="1" t="s">
        <v>9340</v>
      </c>
      <c r="E346" s="1">
        <v>345</v>
      </c>
      <c r="F346" s="1">
        <v>3</v>
      </c>
      <c r="G346" s="1" t="s">
        <v>1002</v>
      </c>
      <c r="H346" s="1" t="s">
        <v>4200</v>
      </c>
      <c r="I346" s="1">
        <v>6</v>
      </c>
      <c r="L346" s="1">
        <v>2</v>
      </c>
      <c r="M346" s="1" t="s">
        <v>8067</v>
      </c>
      <c r="N346" s="1" t="s">
        <v>8068</v>
      </c>
      <c r="T346" s="1" t="s">
        <v>8795</v>
      </c>
      <c r="U346" s="1" t="s">
        <v>1032</v>
      </c>
      <c r="V346" s="1" t="s">
        <v>4323</v>
      </c>
      <c r="W346" s="1" t="s">
        <v>38</v>
      </c>
      <c r="X346" s="1" t="s">
        <v>4338</v>
      </c>
      <c r="Y346" s="1" t="s">
        <v>51</v>
      </c>
      <c r="Z346" s="1" t="s">
        <v>4387</v>
      </c>
      <c r="AC346" s="1">
        <v>59</v>
      </c>
      <c r="AD346" s="1" t="s">
        <v>292</v>
      </c>
      <c r="AE346" s="1" t="s">
        <v>5241</v>
      </c>
      <c r="AJ346" s="1" t="s">
        <v>17</v>
      </c>
      <c r="AK346" s="1" t="s">
        <v>5254</v>
      </c>
      <c r="AL346" s="1" t="s">
        <v>41</v>
      </c>
      <c r="AM346" s="1" t="s">
        <v>5259</v>
      </c>
      <c r="AT346" s="1" t="s">
        <v>42</v>
      </c>
      <c r="AU346" s="1" t="s">
        <v>5332</v>
      </c>
      <c r="AV346" s="1" t="s">
        <v>1220</v>
      </c>
      <c r="AW346" s="1" t="s">
        <v>5825</v>
      </c>
      <c r="BG346" s="1" t="s">
        <v>42</v>
      </c>
      <c r="BH346" s="1" t="s">
        <v>5332</v>
      </c>
      <c r="BI346" s="1" t="s">
        <v>1221</v>
      </c>
      <c r="BJ346" s="1" t="s">
        <v>6345</v>
      </c>
      <c r="BK346" s="1" t="s">
        <v>42</v>
      </c>
      <c r="BL346" s="1" t="s">
        <v>5332</v>
      </c>
      <c r="BM346" s="1" t="s">
        <v>1222</v>
      </c>
      <c r="BN346" s="1" t="s">
        <v>6111</v>
      </c>
      <c r="BO346" s="1" t="s">
        <v>42</v>
      </c>
      <c r="BP346" s="1" t="s">
        <v>5332</v>
      </c>
      <c r="BQ346" s="1" t="s">
        <v>1223</v>
      </c>
      <c r="BR346" s="1" t="s">
        <v>7223</v>
      </c>
      <c r="BS346" s="1" t="s">
        <v>465</v>
      </c>
      <c r="BT346" s="1" t="s">
        <v>5266</v>
      </c>
    </row>
    <row r="347" spans="1:31" ht="13.5" customHeight="1">
      <c r="A347" s="5" t="str">
        <f t="shared" si="16"/>
        <v>1861_화현내_0145</v>
      </c>
      <c r="B347" s="1">
        <v>1861</v>
      </c>
      <c r="C347" s="1" t="s">
        <v>9339</v>
      </c>
      <c r="D347" s="1" t="s">
        <v>9340</v>
      </c>
      <c r="E347" s="1">
        <v>346</v>
      </c>
      <c r="F347" s="1">
        <v>3</v>
      </c>
      <c r="G347" s="1" t="s">
        <v>1002</v>
      </c>
      <c r="H347" s="1" t="s">
        <v>4200</v>
      </c>
      <c r="I347" s="1">
        <v>6</v>
      </c>
      <c r="L347" s="1">
        <v>2</v>
      </c>
      <c r="M347" s="1" t="s">
        <v>8067</v>
      </c>
      <c r="N347" s="1" t="s">
        <v>8068</v>
      </c>
      <c r="S347" s="1" t="s">
        <v>181</v>
      </c>
      <c r="T347" s="1" t="s">
        <v>4259</v>
      </c>
      <c r="U347" s="1" t="s">
        <v>37</v>
      </c>
      <c r="V347" s="1" t="s">
        <v>4283</v>
      </c>
      <c r="W347" s="1" t="s">
        <v>290</v>
      </c>
      <c r="X347" s="1" t="s">
        <v>4337</v>
      </c>
      <c r="Y347" s="1" t="s">
        <v>1224</v>
      </c>
      <c r="Z347" s="1" t="s">
        <v>4467</v>
      </c>
      <c r="AC347" s="1">
        <v>17</v>
      </c>
      <c r="AD347" s="1" t="s">
        <v>854</v>
      </c>
      <c r="AE347" s="1" t="s">
        <v>5207</v>
      </c>
    </row>
    <row r="348" spans="1:29" ht="13.5" customHeight="1">
      <c r="A348" s="5" t="str">
        <f t="shared" si="16"/>
        <v>1861_화현내_0145</v>
      </c>
      <c r="B348" s="1">
        <v>1861</v>
      </c>
      <c r="C348" s="1" t="s">
        <v>9339</v>
      </c>
      <c r="D348" s="1" t="s">
        <v>9340</v>
      </c>
      <c r="E348" s="1">
        <v>347</v>
      </c>
      <c r="F348" s="1">
        <v>3</v>
      </c>
      <c r="G348" s="1" t="s">
        <v>1002</v>
      </c>
      <c r="H348" s="1" t="s">
        <v>4200</v>
      </c>
      <c r="I348" s="1">
        <v>6</v>
      </c>
      <c r="L348" s="1">
        <v>2</v>
      </c>
      <c r="M348" s="1" t="s">
        <v>8067</v>
      </c>
      <c r="N348" s="1" t="s">
        <v>8068</v>
      </c>
      <c r="T348" s="1" t="s">
        <v>8901</v>
      </c>
      <c r="U348" s="1" t="s">
        <v>61</v>
      </c>
      <c r="V348" s="1" t="s">
        <v>4295</v>
      </c>
      <c r="Y348" s="1" t="s">
        <v>1225</v>
      </c>
      <c r="Z348" s="1" t="s">
        <v>5048</v>
      </c>
      <c r="AC348" s="1">
        <v>73</v>
      </c>
    </row>
    <row r="349" spans="1:72" ht="13.5" customHeight="1">
      <c r="A349" s="5" t="str">
        <f t="shared" si="16"/>
        <v>1861_화현내_0145</v>
      </c>
      <c r="B349" s="1">
        <v>1861</v>
      </c>
      <c r="C349" s="1" t="s">
        <v>9339</v>
      </c>
      <c r="D349" s="1" t="s">
        <v>9340</v>
      </c>
      <c r="E349" s="1">
        <v>348</v>
      </c>
      <c r="F349" s="1">
        <v>3</v>
      </c>
      <c r="G349" s="1" t="s">
        <v>1002</v>
      </c>
      <c r="H349" s="1" t="s">
        <v>4200</v>
      </c>
      <c r="I349" s="1">
        <v>6</v>
      </c>
      <c r="L349" s="1">
        <v>3</v>
      </c>
      <c r="M349" s="1" t="s">
        <v>8069</v>
      </c>
      <c r="N349" s="1" t="s">
        <v>8070</v>
      </c>
      <c r="T349" s="1" t="s">
        <v>8795</v>
      </c>
      <c r="U349" s="1" t="s">
        <v>230</v>
      </c>
      <c r="V349" s="1" t="s">
        <v>4290</v>
      </c>
      <c r="W349" s="1" t="s">
        <v>97</v>
      </c>
      <c r="X349" s="1" t="s">
        <v>8802</v>
      </c>
      <c r="Y349" s="1" t="s">
        <v>1226</v>
      </c>
      <c r="Z349" s="1" t="s">
        <v>5047</v>
      </c>
      <c r="AC349" s="1">
        <v>33</v>
      </c>
      <c r="AD349" s="1" t="s">
        <v>778</v>
      </c>
      <c r="AE349" s="1" t="s">
        <v>5236</v>
      </c>
      <c r="AJ349" s="1" t="s">
        <v>17</v>
      </c>
      <c r="AK349" s="1" t="s">
        <v>5254</v>
      </c>
      <c r="AL349" s="1" t="s">
        <v>88</v>
      </c>
      <c r="AM349" s="1" t="s">
        <v>7489</v>
      </c>
      <c r="AT349" s="1" t="s">
        <v>105</v>
      </c>
      <c r="AU349" s="1" t="s">
        <v>4280</v>
      </c>
      <c r="AV349" s="1" t="s">
        <v>1227</v>
      </c>
      <c r="AW349" s="1" t="s">
        <v>5824</v>
      </c>
      <c r="BG349" s="1" t="s">
        <v>105</v>
      </c>
      <c r="BH349" s="1" t="s">
        <v>4280</v>
      </c>
      <c r="BI349" s="1" t="s">
        <v>1228</v>
      </c>
      <c r="BJ349" s="1" t="s">
        <v>6344</v>
      </c>
      <c r="BK349" s="1" t="s">
        <v>105</v>
      </c>
      <c r="BL349" s="1" t="s">
        <v>4280</v>
      </c>
      <c r="BM349" s="1" t="s">
        <v>1229</v>
      </c>
      <c r="BN349" s="1" t="s">
        <v>6761</v>
      </c>
      <c r="BO349" s="1" t="s">
        <v>105</v>
      </c>
      <c r="BP349" s="1" t="s">
        <v>4280</v>
      </c>
      <c r="BQ349" s="1" t="s">
        <v>1230</v>
      </c>
      <c r="BR349" s="1" t="s">
        <v>7222</v>
      </c>
      <c r="BS349" s="1" t="s">
        <v>1231</v>
      </c>
      <c r="BT349" s="1" t="s">
        <v>5317</v>
      </c>
    </row>
    <row r="350" spans="1:31" ht="13.5" customHeight="1">
      <c r="A350" s="5" t="str">
        <f t="shared" si="16"/>
        <v>1861_화현내_0145</v>
      </c>
      <c r="B350" s="1">
        <v>1861</v>
      </c>
      <c r="C350" s="1" t="s">
        <v>9339</v>
      </c>
      <c r="D350" s="1" t="s">
        <v>9340</v>
      </c>
      <c r="E350" s="1">
        <v>349</v>
      </c>
      <c r="F350" s="1">
        <v>3</v>
      </c>
      <c r="G350" s="1" t="s">
        <v>1002</v>
      </c>
      <c r="H350" s="1" t="s">
        <v>4200</v>
      </c>
      <c r="I350" s="1">
        <v>6</v>
      </c>
      <c r="L350" s="1">
        <v>3</v>
      </c>
      <c r="M350" s="1" t="s">
        <v>8069</v>
      </c>
      <c r="N350" s="1" t="s">
        <v>8070</v>
      </c>
      <c r="S350" s="1" t="s">
        <v>117</v>
      </c>
      <c r="T350" s="1" t="s">
        <v>4275</v>
      </c>
      <c r="AC350" s="1">
        <v>18</v>
      </c>
      <c r="AD350" s="1" t="s">
        <v>188</v>
      </c>
      <c r="AE350" s="1" t="s">
        <v>5193</v>
      </c>
    </row>
    <row r="351" spans="1:72" ht="13.5" customHeight="1">
      <c r="A351" s="5" t="str">
        <f t="shared" si="16"/>
        <v>1861_화현내_0145</v>
      </c>
      <c r="B351" s="1">
        <v>1861</v>
      </c>
      <c r="C351" s="1" t="s">
        <v>9339</v>
      </c>
      <c r="D351" s="1" t="s">
        <v>9340</v>
      </c>
      <c r="E351" s="1">
        <v>350</v>
      </c>
      <c r="F351" s="1">
        <v>3</v>
      </c>
      <c r="G351" s="1" t="s">
        <v>1002</v>
      </c>
      <c r="H351" s="1" t="s">
        <v>4200</v>
      </c>
      <c r="I351" s="1">
        <v>6</v>
      </c>
      <c r="L351" s="1">
        <v>4</v>
      </c>
      <c r="M351" s="1" t="s">
        <v>1211</v>
      </c>
      <c r="N351" s="1" t="s">
        <v>7390</v>
      </c>
      <c r="T351" s="1" t="s">
        <v>8817</v>
      </c>
      <c r="U351" s="1" t="s">
        <v>567</v>
      </c>
      <c r="V351" s="1" t="s">
        <v>4318</v>
      </c>
      <c r="W351" s="1" t="s">
        <v>97</v>
      </c>
      <c r="X351" s="1" t="s">
        <v>8818</v>
      </c>
      <c r="Y351" s="1" t="s">
        <v>666</v>
      </c>
      <c r="Z351" s="1" t="s">
        <v>4434</v>
      </c>
      <c r="AC351" s="1">
        <v>42</v>
      </c>
      <c r="AJ351" s="1" t="s">
        <v>17</v>
      </c>
      <c r="AK351" s="1" t="s">
        <v>5254</v>
      </c>
      <c r="AL351" s="1" t="s">
        <v>88</v>
      </c>
      <c r="AM351" s="1" t="s">
        <v>7489</v>
      </c>
      <c r="AT351" s="1" t="s">
        <v>105</v>
      </c>
      <c r="AU351" s="1" t="s">
        <v>4280</v>
      </c>
      <c r="AV351" s="1" t="s">
        <v>1232</v>
      </c>
      <c r="AW351" s="1" t="s">
        <v>5823</v>
      </c>
      <c r="BG351" s="1" t="s">
        <v>105</v>
      </c>
      <c r="BH351" s="1" t="s">
        <v>4280</v>
      </c>
      <c r="BI351" s="1" t="s">
        <v>150</v>
      </c>
      <c r="BJ351" s="1" t="s">
        <v>5009</v>
      </c>
      <c r="BM351" s="1" t="s">
        <v>1233</v>
      </c>
      <c r="BN351" s="1" t="s">
        <v>6760</v>
      </c>
      <c r="BQ351" s="1" t="s">
        <v>1234</v>
      </c>
      <c r="BR351" s="1" t="s">
        <v>7794</v>
      </c>
      <c r="BS351" s="1" t="s">
        <v>95</v>
      </c>
      <c r="BT351" s="1" t="s">
        <v>5256</v>
      </c>
    </row>
    <row r="352" spans="1:70" ht="13.5" customHeight="1">
      <c r="A352" s="5" t="str">
        <f t="shared" si="16"/>
        <v>1861_화현내_0145</v>
      </c>
      <c r="B352" s="1">
        <v>1861</v>
      </c>
      <c r="C352" s="1" t="s">
        <v>9339</v>
      </c>
      <c r="D352" s="1" t="s">
        <v>9340</v>
      </c>
      <c r="E352" s="1">
        <v>351</v>
      </c>
      <c r="F352" s="1">
        <v>3</v>
      </c>
      <c r="G352" s="1" t="s">
        <v>1002</v>
      </c>
      <c r="H352" s="1" t="s">
        <v>4200</v>
      </c>
      <c r="I352" s="1">
        <v>6</v>
      </c>
      <c r="L352" s="1">
        <v>4</v>
      </c>
      <c r="M352" s="1" t="s">
        <v>1211</v>
      </c>
      <c r="N352" s="1" t="s">
        <v>7390</v>
      </c>
      <c r="S352" s="1" t="s">
        <v>49</v>
      </c>
      <c r="T352" s="1" t="s">
        <v>967</v>
      </c>
      <c r="W352" s="1" t="s">
        <v>97</v>
      </c>
      <c r="X352" s="1" t="s">
        <v>8818</v>
      </c>
      <c r="Y352" s="1" t="s">
        <v>10</v>
      </c>
      <c r="Z352" s="1" t="s">
        <v>4364</v>
      </c>
      <c r="AC352" s="1">
        <v>38</v>
      </c>
      <c r="AJ352" s="1" t="s">
        <v>17</v>
      </c>
      <c r="AK352" s="1" t="s">
        <v>5254</v>
      </c>
      <c r="AL352" s="1" t="s">
        <v>125</v>
      </c>
      <c r="AM352" s="1" t="s">
        <v>5270</v>
      </c>
      <c r="AT352" s="1" t="s">
        <v>105</v>
      </c>
      <c r="AU352" s="1" t="s">
        <v>4280</v>
      </c>
      <c r="AV352" s="1" t="s">
        <v>576</v>
      </c>
      <c r="AW352" s="1" t="s">
        <v>5822</v>
      </c>
      <c r="BG352" s="1" t="s">
        <v>105</v>
      </c>
      <c r="BH352" s="1" t="s">
        <v>4280</v>
      </c>
      <c r="BI352" s="1" t="s">
        <v>1235</v>
      </c>
      <c r="BJ352" s="1" t="s">
        <v>7446</v>
      </c>
      <c r="BM352" s="1" t="s">
        <v>1236</v>
      </c>
      <c r="BN352" s="1" t="s">
        <v>6759</v>
      </c>
      <c r="BQ352" s="1" t="s">
        <v>1237</v>
      </c>
      <c r="BR352" s="1" t="s">
        <v>7221</v>
      </c>
    </row>
    <row r="353" spans="1:72" ht="13.5" customHeight="1">
      <c r="A353" s="5" t="str">
        <f t="shared" si="16"/>
        <v>1861_화현내_0145</v>
      </c>
      <c r="B353" s="1">
        <v>1861</v>
      </c>
      <c r="C353" s="1" t="s">
        <v>9339</v>
      </c>
      <c r="D353" s="1" t="s">
        <v>9340</v>
      </c>
      <c r="E353" s="1">
        <v>352</v>
      </c>
      <c r="F353" s="1">
        <v>3</v>
      </c>
      <c r="G353" s="1" t="s">
        <v>1002</v>
      </c>
      <c r="H353" s="1" t="s">
        <v>4200</v>
      </c>
      <c r="I353" s="1">
        <v>6</v>
      </c>
      <c r="L353" s="1">
        <v>5</v>
      </c>
      <c r="M353" s="1" t="s">
        <v>8071</v>
      </c>
      <c r="N353" s="1" t="s">
        <v>8072</v>
      </c>
      <c r="O353" s="1" t="s">
        <v>6</v>
      </c>
      <c r="P353" s="1" t="s">
        <v>4255</v>
      </c>
      <c r="T353" s="1" t="s">
        <v>8935</v>
      </c>
      <c r="U353" s="1" t="s">
        <v>37</v>
      </c>
      <c r="V353" s="1" t="s">
        <v>4283</v>
      </c>
      <c r="W353" s="1" t="s">
        <v>97</v>
      </c>
      <c r="X353" s="1" t="s">
        <v>8936</v>
      </c>
      <c r="Y353" s="1" t="s">
        <v>1238</v>
      </c>
      <c r="Z353" s="1" t="s">
        <v>4990</v>
      </c>
      <c r="AC353" s="1">
        <v>59</v>
      </c>
      <c r="AD353" s="1" t="s">
        <v>292</v>
      </c>
      <c r="AE353" s="1" t="s">
        <v>5241</v>
      </c>
      <c r="AJ353" s="1" t="s">
        <v>17</v>
      </c>
      <c r="AK353" s="1" t="s">
        <v>5254</v>
      </c>
      <c r="AL353" s="1" t="s">
        <v>88</v>
      </c>
      <c r="AM353" s="1" t="s">
        <v>7489</v>
      </c>
      <c r="AT353" s="1" t="s">
        <v>42</v>
      </c>
      <c r="AU353" s="1" t="s">
        <v>5332</v>
      </c>
      <c r="AV353" s="1" t="s">
        <v>1239</v>
      </c>
      <c r="AW353" s="1" t="s">
        <v>5821</v>
      </c>
      <c r="BG353" s="1" t="s">
        <v>42</v>
      </c>
      <c r="BH353" s="1" t="s">
        <v>5332</v>
      </c>
      <c r="BI353" s="1" t="s">
        <v>1240</v>
      </c>
      <c r="BJ353" s="1" t="s">
        <v>6343</v>
      </c>
      <c r="BK353" s="1" t="s">
        <v>42</v>
      </c>
      <c r="BL353" s="1" t="s">
        <v>5332</v>
      </c>
      <c r="BM353" s="1" t="s">
        <v>1241</v>
      </c>
      <c r="BN353" s="1" t="s">
        <v>6758</v>
      </c>
      <c r="BO353" s="1" t="s">
        <v>42</v>
      </c>
      <c r="BP353" s="1" t="s">
        <v>5332</v>
      </c>
      <c r="BQ353" s="1" t="s">
        <v>1242</v>
      </c>
      <c r="BR353" s="1" t="s">
        <v>7220</v>
      </c>
      <c r="BS353" s="1" t="s">
        <v>41</v>
      </c>
      <c r="BT353" s="1" t="s">
        <v>5259</v>
      </c>
    </row>
    <row r="354" spans="1:72" ht="13.5" customHeight="1">
      <c r="A354" s="5" t="str">
        <f t="shared" si="16"/>
        <v>1861_화현내_0145</v>
      </c>
      <c r="B354" s="1">
        <v>1861</v>
      </c>
      <c r="C354" s="1" t="s">
        <v>9339</v>
      </c>
      <c r="D354" s="1" t="s">
        <v>9340</v>
      </c>
      <c r="E354" s="1">
        <v>353</v>
      </c>
      <c r="F354" s="1">
        <v>3</v>
      </c>
      <c r="G354" s="1" t="s">
        <v>1002</v>
      </c>
      <c r="H354" s="1" t="s">
        <v>4200</v>
      </c>
      <c r="I354" s="1">
        <v>6</v>
      </c>
      <c r="L354" s="1">
        <v>5</v>
      </c>
      <c r="M354" s="1" t="s">
        <v>8071</v>
      </c>
      <c r="N354" s="1" t="s">
        <v>8072</v>
      </c>
      <c r="S354" s="1" t="s">
        <v>49</v>
      </c>
      <c r="T354" s="1" t="s">
        <v>967</v>
      </c>
      <c r="W354" s="1" t="s">
        <v>72</v>
      </c>
      <c r="X354" s="1" t="s">
        <v>4341</v>
      </c>
      <c r="Y354" s="1" t="s">
        <v>51</v>
      </c>
      <c r="Z354" s="1" t="s">
        <v>4387</v>
      </c>
      <c r="AC354" s="1">
        <v>50</v>
      </c>
      <c r="AD354" s="1" t="s">
        <v>167</v>
      </c>
      <c r="AE354" s="1" t="s">
        <v>5216</v>
      </c>
      <c r="AJ354" s="1" t="s">
        <v>17</v>
      </c>
      <c r="AK354" s="1" t="s">
        <v>5254</v>
      </c>
      <c r="AL354" s="1" t="s">
        <v>1231</v>
      </c>
      <c r="AM354" s="1" t="s">
        <v>5317</v>
      </c>
      <c r="AT354" s="1" t="s">
        <v>42</v>
      </c>
      <c r="AU354" s="1" t="s">
        <v>5332</v>
      </c>
      <c r="AV354" s="1" t="s">
        <v>1243</v>
      </c>
      <c r="AW354" s="1" t="s">
        <v>5820</v>
      </c>
      <c r="BG354" s="1" t="s">
        <v>42</v>
      </c>
      <c r="BH354" s="1" t="s">
        <v>5332</v>
      </c>
      <c r="BI354" s="1" t="s">
        <v>1244</v>
      </c>
      <c r="BJ354" s="1" t="s">
        <v>6342</v>
      </c>
      <c r="BK354" s="1" t="s">
        <v>42</v>
      </c>
      <c r="BL354" s="1" t="s">
        <v>5332</v>
      </c>
      <c r="BM354" s="1" t="s">
        <v>810</v>
      </c>
      <c r="BN354" s="1" t="s">
        <v>6311</v>
      </c>
      <c r="BO354" s="1" t="s">
        <v>42</v>
      </c>
      <c r="BP354" s="1" t="s">
        <v>5332</v>
      </c>
      <c r="BQ354" s="1" t="s">
        <v>1245</v>
      </c>
      <c r="BR354" s="1" t="s">
        <v>7556</v>
      </c>
      <c r="BS354" s="1" t="s">
        <v>58</v>
      </c>
      <c r="BT354" s="1" t="s">
        <v>5258</v>
      </c>
    </row>
    <row r="355" spans="1:31" ht="13.5" customHeight="1">
      <c r="A355" s="5" t="str">
        <f t="shared" si="16"/>
        <v>1861_화현내_0145</v>
      </c>
      <c r="B355" s="1">
        <v>1861</v>
      </c>
      <c r="C355" s="1" t="s">
        <v>9339</v>
      </c>
      <c r="D355" s="1" t="s">
        <v>9340</v>
      </c>
      <c r="E355" s="1">
        <v>354</v>
      </c>
      <c r="F355" s="1">
        <v>3</v>
      </c>
      <c r="G355" s="1" t="s">
        <v>1002</v>
      </c>
      <c r="H355" s="1" t="s">
        <v>4200</v>
      </c>
      <c r="I355" s="1">
        <v>6</v>
      </c>
      <c r="L355" s="1">
        <v>5</v>
      </c>
      <c r="M355" s="1" t="s">
        <v>8071</v>
      </c>
      <c r="N355" s="1" t="s">
        <v>8072</v>
      </c>
      <c r="T355" s="1" t="s">
        <v>8937</v>
      </c>
      <c r="U355" s="1" t="s">
        <v>61</v>
      </c>
      <c r="V355" s="1" t="s">
        <v>4295</v>
      </c>
      <c r="Y355" s="1" t="s">
        <v>1246</v>
      </c>
      <c r="Z355" s="1" t="s">
        <v>5046</v>
      </c>
      <c r="AC355" s="1">
        <v>10</v>
      </c>
      <c r="AD355" s="1" t="s">
        <v>693</v>
      </c>
      <c r="AE355" s="1" t="s">
        <v>5213</v>
      </c>
    </row>
    <row r="356" spans="1:72" ht="13.5" customHeight="1">
      <c r="A356" s="5" t="str">
        <f aca="true" t="shared" si="17" ref="A356:A370">HYPERLINK("http://kyu.snu.ac.kr/sdhj/index.jsp?type=hj/GK14782_00IH_0001_0146.jpg","1861_화현내_0146")</f>
        <v>1861_화현내_0146</v>
      </c>
      <c r="B356" s="1">
        <v>1861</v>
      </c>
      <c r="C356" s="1" t="s">
        <v>9339</v>
      </c>
      <c r="D356" s="1" t="s">
        <v>9340</v>
      </c>
      <c r="E356" s="1">
        <v>355</v>
      </c>
      <c r="F356" s="1">
        <v>3</v>
      </c>
      <c r="G356" s="1" t="s">
        <v>1002</v>
      </c>
      <c r="H356" s="1" t="s">
        <v>4200</v>
      </c>
      <c r="I356" s="1">
        <v>7</v>
      </c>
      <c r="J356" s="1" t="s">
        <v>1247</v>
      </c>
      <c r="K356" s="1" t="s">
        <v>4239</v>
      </c>
      <c r="L356" s="1">
        <v>1</v>
      </c>
      <c r="M356" s="1" t="s">
        <v>8073</v>
      </c>
      <c r="N356" s="1" t="s">
        <v>8074</v>
      </c>
      <c r="T356" s="1" t="s">
        <v>8863</v>
      </c>
      <c r="U356" s="1" t="s">
        <v>599</v>
      </c>
      <c r="V356" s="1" t="s">
        <v>4298</v>
      </c>
      <c r="W356" s="1" t="s">
        <v>50</v>
      </c>
      <c r="X356" s="1" t="s">
        <v>4264</v>
      </c>
      <c r="Y356" s="1" t="s">
        <v>1248</v>
      </c>
      <c r="Z356" s="1" t="s">
        <v>5045</v>
      </c>
      <c r="AC356" s="1">
        <v>38</v>
      </c>
      <c r="AD356" s="1" t="s">
        <v>52</v>
      </c>
      <c r="AE356" s="1" t="s">
        <v>5201</v>
      </c>
      <c r="AJ356" s="1" t="s">
        <v>17</v>
      </c>
      <c r="AK356" s="1" t="s">
        <v>5254</v>
      </c>
      <c r="AL356" s="1" t="s">
        <v>772</v>
      </c>
      <c r="AM356" s="1" t="s">
        <v>5316</v>
      </c>
      <c r="AT356" s="1" t="s">
        <v>42</v>
      </c>
      <c r="AU356" s="1" t="s">
        <v>5332</v>
      </c>
      <c r="AV356" s="1" t="s">
        <v>1249</v>
      </c>
      <c r="AW356" s="1" t="s">
        <v>4752</v>
      </c>
      <c r="BG356" s="1" t="s">
        <v>42</v>
      </c>
      <c r="BH356" s="1" t="s">
        <v>5332</v>
      </c>
      <c r="BI356" s="1" t="s">
        <v>1250</v>
      </c>
      <c r="BJ356" s="1" t="s">
        <v>6341</v>
      </c>
      <c r="BK356" s="1" t="s">
        <v>1251</v>
      </c>
      <c r="BL356" s="1" t="s">
        <v>6454</v>
      </c>
      <c r="BM356" s="1" t="s">
        <v>1252</v>
      </c>
      <c r="BN356" s="1" t="s">
        <v>6757</v>
      </c>
      <c r="BO356" s="1" t="s">
        <v>42</v>
      </c>
      <c r="BP356" s="1" t="s">
        <v>5332</v>
      </c>
      <c r="BQ356" s="1" t="s">
        <v>1253</v>
      </c>
      <c r="BR356" s="1" t="s">
        <v>7219</v>
      </c>
      <c r="BS356" s="1" t="s">
        <v>41</v>
      </c>
      <c r="BT356" s="1" t="s">
        <v>5259</v>
      </c>
    </row>
    <row r="357" spans="1:72" ht="13.5" customHeight="1">
      <c r="A357" s="5" t="str">
        <f t="shared" si="17"/>
        <v>1861_화현내_0146</v>
      </c>
      <c r="B357" s="1">
        <v>1861</v>
      </c>
      <c r="C357" s="1" t="s">
        <v>9339</v>
      </c>
      <c r="D357" s="1" t="s">
        <v>9340</v>
      </c>
      <c r="E357" s="1">
        <v>356</v>
      </c>
      <c r="F357" s="1">
        <v>3</v>
      </c>
      <c r="G357" s="1" t="s">
        <v>1002</v>
      </c>
      <c r="H357" s="1" t="s">
        <v>4200</v>
      </c>
      <c r="I357" s="1">
        <v>7</v>
      </c>
      <c r="L357" s="1">
        <v>1</v>
      </c>
      <c r="M357" s="1" t="s">
        <v>8073</v>
      </c>
      <c r="N357" s="1" t="s">
        <v>8074</v>
      </c>
      <c r="S357" s="1" t="s">
        <v>49</v>
      </c>
      <c r="T357" s="1" t="s">
        <v>967</v>
      </c>
      <c r="W357" s="1" t="s">
        <v>1254</v>
      </c>
      <c r="X357" s="1" t="s">
        <v>8938</v>
      </c>
      <c r="Y357" s="1" t="s">
        <v>51</v>
      </c>
      <c r="Z357" s="1" t="s">
        <v>4387</v>
      </c>
      <c r="AC357" s="1">
        <v>37</v>
      </c>
      <c r="AD357" s="1" t="s">
        <v>677</v>
      </c>
      <c r="AE357" s="1" t="s">
        <v>5225</v>
      </c>
      <c r="AJ357" s="1" t="s">
        <v>17</v>
      </c>
      <c r="AK357" s="1" t="s">
        <v>5254</v>
      </c>
      <c r="AL357" s="1" t="s">
        <v>1255</v>
      </c>
      <c r="AM357" s="1" t="s">
        <v>5315</v>
      </c>
      <c r="AT357" s="1" t="s">
        <v>845</v>
      </c>
      <c r="AU357" s="1" t="s">
        <v>5345</v>
      </c>
      <c r="AV357" s="1" t="s">
        <v>1256</v>
      </c>
      <c r="AW357" s="1" t="s">
        <v>5819</v>
      </c>
      <c r="BG357" s="1" t="s">
        <v>845</v>
      </c>
      <c r="BH357" s="1" t="s">
        <v>5345</v>
      </c>
      <c r="BI357" s="1" t="s">
        <v>1257</v>
      </c>
      <c r="BJ357" s="1" t="s">
        <v>8939</v>
      </c>
      <c r="BK357" s="1" t="s">
        <v>42</v>
      </c>
      <c r="BL357" s="1" t="s">
        <v>5332</v>
      </c>
      <c r="BM357" s="1" t="s">
        <v>1258</v>
      </c>
      <c r="BN357" s="1" t="s">
        <v>6756</v>
      </c>
      <c r="BO357" s="1" t="s">
        <v>42</v>
      </c>
      <c r="BP357" s="1" t="s">
        <v>5332</v>
      </c>
      <c r="BQ357" s="1" t="s">
        <v>1259</v>
      </c>
      <c r="BR357" s="1" t="s">
        <v>7218</v>
      </c>
      <c r="BS357" s="1" t="s">
        <v>41</v>
      </c>
      <c r="BT357" s="1" t="s">
        <v>5259</v>
      </c>
    </row>
    <row r="358" spans="1:29" ht="13.5" customHeight="1">
      <c r="A358" s="5" t="str">
        <f t="shared" si="17"/>
        <v>1861_화현내_0146</v>
      </c>
      <c r="B358" s="1">
        <v>1861</v>
      </c>
      <c r="C358" s="1" t="s">
        <v>9339</v>
      </c>
      <c r="D358" s="1" t="s">
        <v>9340</v>
      </c>
      <c r="E358" s="1">
        <v>357</v>
      </c>
      <c r="F358" s="1">
        <v>3</v>
      </c>
      <c r="G358" s="1" t="s">
        <v>1002</v>
      </c>
      <c r="H358" s="1" t="s">
        <v>4200</v>
      </c>
      <c r="I358" s="1">
        <v>7</v>
      </c>
      <c r="L358" s="1">
        <v>1</v>
      </c>
      <c r="M358" s="1" t="s">
        <v>8073</v>
      </c>
      <c r="N358" s="1" t="s">
        <v>8074</v>
      </c>
      <c r="T358" s="1" t="s">
        <v>8940</v>
      </c>
      <c r="U358" s="1" t="s">
        <v>61</v>
      </c>
      <c r="V358" s="1" t="s">
        <v>4295</v>
      </c>
      <c r="Y358" s="1" t="s">
        <v>1260</v>
      </c>
      <c r="Z358" s="1" t="s">
        <v>5044</v>
      </c>
      <c r="AC358" s="1">
        <v>73</v>
      </c>
    </row>
    <row r="359" spans="1:72" ht="13.5" customHeight="1">
      <c r="A359" s="5" t="str">
        <f t="shared" si="17"/>
        <v>1861_화현내_0146</v>
      </c>
      <c r="B359" s="1">
        <v>1861</v>
      </c>
      <c r="C359" s="1" t="s">
        <v>9339</v>
      </c>
      <c r="D359" s="1" t="s">
        <v>9340</v>
      </c>
      <c r="E359" s="1">
        <v>358</v>
      </c>
      <c r="F359" s="1">
        <v>3</v>
      </c>
      <c r="G359" s="1" t="s">
        <v>1002</v>
      </c>
      <c r="H359" s="1" t="s">
        <v>4200</v>
      </c>
      <c r="I359" s="1">
        <v>7</v>
      </c>
      <c r="L359" s="1">
        <v>2</v>
      </c>
      <c r="M359" s="1" t="s">
        <v>8075</v>
      </c>
      <c r="N359" s="1" t="s">
        <v>8076</v>
      </c>
      <c r="T359" s="1" t="s">
        <v>8777</v>
      </c>
      <c r="U359" s="1" t="s">
        <v>37</v>
      </c>
      <c r="V359" s="1" t="s">
        <v>4283</v>
      </c>
      <c r="W359" s="1" t="s">
        <v>50</v>
      </c>
      <c r="X359" s="1" t="s">
        <v>4264</v>
      </c>
      <c r="Y359" s="1" t="s">
        <v>1261</v>
      </c>
      <c r="Z359" s="1" t="s">
        <v>8941</v>
      </c>
      <c r="AC359" s="1">
        <v>68</v>
      </c>
      <c r="AD359" s="1" t="s">
        <v>311</v>
      </c>
      <c r="AE359" s="1" t="s">
        <v>5191</v>
      </c>
      <c r="AJ359" s="1" t="s">
        <v>17</v>
      </c>
      <c r="AK359" s="1" t="s">
        <v>5254</v>
      </c>
      <c r="AL359" s="1" t="s">
        <v>53</v>
      </c>
      <c r="AM359" s="1" t="s">
        <v>5260</v>
      </c>
      <c r="AT359" s="1" t="s">
        <v>42</v>
      </c>
      <c r="AU359" s="1" t="s">
        <v>5332</v>
      </c>
      <c r="AV359" s="1" t="s">
        <v>1071</v>
      </c>
      <c r="AW359" s="1" t="s">
        <v>5818</v>
      </c>
      <c r="BG359" s="1" t="s">
        <v>42</v>
      </c>
      <c r="BH359" s="1" t="s">
        <v>5332</v>
      </c>
      <c r="BI359" s="1" t="s">
        <v>1007</v>
      </c>
      <c r="BJ359" s="1" t="s">
        <v>6340</v>
      </c>
      <c r="BK359" s="1" t="s">
        <v>42</v>
      </c>
      <c r="BL359" s="1" t="s">
        <v>5332</v>
      </c>
      <c r="BM359" s="1" t="s">
        <v>1013</v>
      </c>
      <c r="BN359" s="1" t="s">
        <v>4354</v>
      </c>
      <c r="BO359" s="1" t="s">
        <v>42</v>
      </c>
      <c r="BP359" s="1" t="s">
        <v>5332</v>
      </c>
      <c r="BQ359" s="1" t="s">
        <v>1262</v>
      </c>
      <c r="BR359" s="1" t="s">
        <v>7561</v>
      </c>
      <c r="BS359" s="1" t="s">
        <v>88</v>
      </c>
      <c r="BT359" s="1" t="s">
        <v>7489</v>
      </c>
    </row>
    <row r="360" spans="1:31" ht="13.5" customHeight="1">
      <c r="A360" s="5" t="str">
        <f t="shared" si="17"/>
        <v>1861_화현내_0146</v>
      </c>
      <c r="B360" s="1">
        <v>1861</v>
      </c>
      <c r="C360" s="1" t="s">
        <v>9339</v>
      </c>
      <c r="D360" s="1" t="s">
        <v>9340</v>
      </c>
      <c r="E360" s="1">
        <v>359</v>
      </c>
      <c r="F360" s="1">
        <v>3</v>
      </c>
      <c r="G360" s="1" t="s">
        <v>1002</v>
      </c>
      <c r="H360" s="1" t="s">
        <v>4200</v>
      </c>
      <c r="I360" s="1">
        <v>7</v>
      </c>
      <c r="L360" s="1">
        <v>2</v>
      </c>
      <c r="M360" s="1" t="s">
        <v>8075</v>
      </c>
      <c r="N360" s="1" t="s">
        <v>8076</v>
      </c>
      <c r="S360" s="1" t="s">
        <v>49</v>
      </c>
      <c r="T360" s="1" t="s">
        <v>967</v>
      </c>
      <c r="W360" s="1" t="s">
        <v>135</v>
      </c>
      <c r="X360" s="1" t="s">
        <v>8778</v>
      </c>
      <c r="Y360" s="1" t="s">
        <v>51</v>
      </c>
      <c r="Z360" s="1" t="s">
        <v>4387</v>
      </c>
      <c r="AC360" s="1">
        <v>58</v>
      </c>
      <c r="AD360" s="1" t="s">
        <v>433</v>
      </c>
      <c r="AE360" s="1" t="s">
        <v>5199</v>
      </c>
    </row>
    <row r="361" spans="1:72" ht="13.5" customHeight="1">
      <c r="A361" s="5" t="str">
        <f t="shared" si="17"/>
        <v>1861_화현내_0146</v>
      </c>
      <c r="B361" s="1">
        <v>1861</v>
      </c>
      <c r="C361" s="1" t="s">
        <v>9339</v>
      </c>
      <c r="D361" s="1" t="s">
        <v>9340</v>
      </c>
      <c r="E361" s="1">
        <v>360</v>
      </c>
      <c r="F361" s="1">
        <v>3</v>
      </c>
      <c r="G361" s="1" t="s">
        <v>1002</v>
      </c>
      <c r="H361" s="1" t="s">
        <v>4200</v>
      </c>
      <c r="I361" s="1">
        <v>7</v>
      </c>
      <c r="L361" s="1">
        <v>3</v>
      </c>
      <c r="M361" s="1" t="s">
        <v>8077</v>
      </c>
      <c r="N361" s="1" t="s">
        <v>8078</v>
      </c>
      <c r="T361" s="1" t="s">
        <v>8825</v>
      </c>
      <c r="U361" s="1" t="s">
        <v>37</v>
      </c>
      <c r="V361" s="1" t="s">
        <v>4283</v>
      </c>
      <c r="W361" s="1" t="s">
        <v>290</v>
      </c>
      <c r="X361" s="1" t="s">
        <v>4337</v>
      </c>
      <c r="Y361" s="1" t="s">
        <v>1263</v>
      </c>
      <c r="Z361" s="1" t="s">
        <v>5043</v>
      </c>
      <c r="AC361" s="1">
        <v>36</v>
      </c>
      <c r="AJ361" s="1" t="s">
        <v>17</v>
      </c>
      <c r="AK361" s="1" t="s">
        <v>5254</v>
      </c>
      <c r="AL361" s="1" t="s">
        <v>130</v>
      </c>
      <c r="AM361" s="1" t="s">
        <v>5257</v>
      </c>
      <c r="AT361" s="1" t="s">
        <v>42</v>
      </c>
      <c r="AU361" s="1" t="s">
        <v>5332</v>
      </c>
      <c r="AV361" s="1" t="s">
        <v>873</v>
      </c>
      <c r="AW361" s="1" t="s">
        <v>4391</v>
      </c>
      <c r="BG361" s="1" t="s">
        <v>42</v>
      </c>
      <c r="BH361" s="1" t="s">
        <v>5332</v>
      </c>
      <c r="BI361" s="1" t="s">
        <v>1264</v>
      </c>
      <c r="BJ361" s="1" t="s">
        <v>5402</v>
      </c>
      <c r="BK361" s="1" t="s">
        <v>1117</v>
      </c>
      <c r="BL361" s="1" t="s">
        <v>5339</v>
      </c>
      <c r="BM361" s="1" t="s">
        <v>1265</v>
      </c>
      <c r="BN361" s="1" t="s">
        <v>6755</v>
      </c>
      <c r="BQ361" s="1" t="s">
        <v>1266</v>
      </c>
      <c r="BR361" s="1" t="s">
        <v>7217</v>
      </c>
      <c r="BS361" s="1" t="s">
        <v>91</v>
      </c>
      <c r="BT361" s="1" t="s">
        <v>5274</v>
      </c>
    </row>
    <row r="362" spans="1:70" ht="13.5" customHeight="1">
      <c r="A362" s="5" t="str">
        <f t="shared" si="17"/>
        <v>1861_화현내_0146</v>
      </c>
      <c r="B362" s="1">
        <v>1861</v>
      </c>
      <c r="C362" s="1" t="s">
        <v>9339</v>
      </c>
      <c r="D362" s="1" t="s">
        <v>9340</v>
      </c>
      <c r="E362" s="1">
        <v>361</v>
      </c>
      <c r="F362" s="1">
        <v>3</v>
      </c>
      <c r="G362" s="1" t="s">
        <v>1002</v>
      </c>
      <c r="H362" s="1" t="s">
        <v>4200</v>
      </c>
      <c r="I362" s="1">
        <v>7</v>
      </c>
      <c r="L362" s="1">
        <v>3</v>
      </c>
      <c r="M362" s="1" t="s">
        <v>8077</v>
      </c>
      <c r="N362" s="1" t="s">
        <v>8078</v>
      </c>
      <c r="S362" s="1" t="s">
        <v>49</v>
      </c>
      <c r="T362" s="1" t="s">
        <v>967</v>
      </c>
      <c r="W362" s="1" t="s">
        <v>38</v>
      </c>
      <c r="X362" s="1" t="s">
        <v>4338</v>
      </c>
      <c r="Y362" s="1" t="s">
        <v>51</v>
      </c>
      <c r="Z362" s="1" t="s">
        <v>4387</v>
      </c>
      <c r="AC362" s="1">
        <v>29</v>
      </c>
      <c r="AJ362" s="1" t="s">
        <v>17</v>
      </c>
      <c r="AK362" s="1" t="s">
        <v>5254</v>
      </c>
      <c r="AL362" s="1" t="s">
        <v>41</v>
      </c>
      <c r="AM362" s="1" t="s">
        <v>5259</v>
      </c>
      <c r="AT362" s="1" t="s">
        <v>42</v>
      </c>
      <c r="AU362" s="1" t="s">
        <v>5332</v>
      </c>
      <c r="AV362" s="1" t="s">
        <v>1267</v>
      </c>
      <c r="AW362" s="1" t="s">
        <v>5817</v>
      </c>
      <c r="BG362" s="1" t="s">
        <v>42</v>
      </c>
      <c r="BH362" s="1" t="s">
        <v>5332</v>
      </c>
      <c r="BI362" s="1" t="s">
        <v>1268</v>
      </c>
      <c r="BJ362" s="1" t="s">
        <v>5777</v>
      </c>
      <c r="BM362" s="1" t="s">
        <v>239</v>
      </c>
      <c r="BN362" s="1" t="s">
        <v>4436</v>
      </c>
      <c r="BQ362" s="1" t="s">
        <v>768</v>
      </c>
      <c r="BR362" s="1" t="s">
        <v>7645</v>
      </c>
    </row>
    <row r="363" spans="1:72" ht="13.5" customHeight="1">
      <c r="A363" s="5" t="str">
        <f t="shared" si="17"/>
        <v>1861_화현내_0146</v>
      </c>
      <c r="B363" s="1">
        <v>1861</v>
      </c>
      <c r="C363" s="1" t="s">
        <v>9339</v>
      </c>
      <c r="D363" s="1" t="s">
        <v>9340</v>
      </c>
      <c r="E363" s="1">
        <v>362</v>
      </c>
      <c r="F363" s="1">
        <v>3</v>
      </c>
      <c r="G363" s="1" t="s">
        <v>1002</v>
      </c>
      <c r="H363" s="1" t="s">
        <v>4200</v>
      </c>
      <c r="I363" s="1">
        <v>7</v>
      </c>
      <c r="L363" s="1">
        <v>4</v>
      </c>
      <c r="M363" s="1" t="s">
        <v>1247</v>
      </c>
      <c r="N363" s="1" t="s">
        <v>4239</v>
      </c>
      <c r="T363" s="1" t="s">
        <v>8785</v>
      </c>
      <c r="U363" s="1" t="s">
        <v>1269</v>
      </c>
      <c r="V363" s="1" t="s">
        <v>4316</v>
      </c>
      <c r="W363" s="1" t="s">
        <v>330</v>
      </c>
      <c r="X363" s="1" t="s">
        <v>4365</v>
      </c>
      <c r="Y363" s="1" t="s">
        <v>1270</v>
      </c>
      <c r="Z363" s="1" t="s">
        <v>5042</v>
      </c>
      <c r="AC363" s="1">
        <v>52</v>
      </c>
      <c r="AJ363" s="1" t="s">
        <v>17</v>
      </c>
      <c r="AK363" s="1" t="s">
        <v>5254</v>
      </c>
      <c r="AL363" s="1" t="s">
        <v>229</v>
      </c>
      <c r="AM363" s="1" t="s">
        <v>5311</v>
      </c>
      <c r="AT363" s="1" t="s">
        <v>270</v>
      </c>
      <c r="AU363" s="1" t="s">
        <v>5331</v>
      </c>
      <c r="AV363" s="1" t="s">
        <v>1271</v>
      </c>
      <c r="AW363" s="1" t="s">
        <v>4757</v>
      </c>
      <c r="BG363" s="1" t="s">
        <v>270</v>
      </c>
      <c r="BH363" s="1" t="s">
        <v>5331</v>
      </c>
      <c r="BI363" s="1" t="s">
        <v>1272</v>
      </c>
      <c r="BJ363" s="1" t="s">
        <v>5044</v>
      </c>
      <c r="BM363" s="1" t="s">
        <v>1273</v>
      </c>
      <c r="BN363" s="1" t="s">
        <v>6736</v>
      </c>
      <c r="BQ363" s="1" t="s">
        <v>1274</v>
      </c>
      <c r="BR363" s="1" t="s">
        <v>7826</v>
      </c>
      <c r="BS363" s="1" t="s">
        <v>1275</v>
      </c>
      <c r="BT363" s="1" t="s">
        <v>5303</v>
      </c>
    </row>
    <row r="364" spans="1:70" ht="13.5" customHeight="1">
      <c r="A364" s="5" t="str">
        <f t="shared" si="17"/>
        <v>1861_화현내_0146</v>
      </c>
      <c r="B364" s="1">
        <v>1861</v>
      </c>
      <c r="C364" s="1" t="s">
        <v>9339</v>
      </c>
      <c r="D364" s="1" t="s">
        <v>9340</v>
      </c>
      <c r="E364" s="1">
        <v>363</v>
      </c>
      <c r="F364" s="1">
        <v>3</v>
      </c>
      <c r="G364" s="1" t="s">
        <v>1002</v>
      </c>
      <c r="H364" s="1" t="s">
        <v>4200</v>
      </c>
      <c r="I364" s="1">
        <v>7</v>
      </c>
      <c r="L364" s="1">
        <v>4</v>
      </c>
      <c r="M364" s="1" t="s">
        <v>1247</v>
      </c>
      <c r="N364" s="1" t="s">
        <v>4239</v>
      </c>
      <c r="S364" s="1" t="s">
        <v>49</v>
      </c>
      <c r="T364" s="1" t="s">
        <v>967</v>
      </c>
      <c r="W364" s="1" t="s">
        <v>97</v>
      </c>
      <c r="X364" s="1" t="s">
        <v>8942</v>
      </c>
      <c r="Y364" s="1" t="s">
        <v>10</v>
      </c>
      <c r="Z364" s="1" t="s">
        <v>4364</v>
      </c>
      <c r="AC364" s="1">
        <v>52</v>
      </c>
      <c r="AJ364" s="1" t="s">
        <v>17</v>
      </c>
      <c r="AK364" s="1" t="s">
        <v>5254</v>
      </c>
      <c r="AL364" s="1" t="s">
        <v>115</v>
      </c>
      <c r="AM364" s="1" t="s">
        <v>5314</v>
      </c>
      <c r="AT364" s="1" t="s">
        <v>105</v>
      </c>
      <c r="AU364" s="1" t="s">
        <v>4280</v>
      </c>
      <c r="AV364" s="1" t="s">
        <v>1276</v>
      </c>
      <c r="AW364" s="1" t="s">
        <v>5816</v>
      </c>
      <c r="BG364" s="1" t="s">
        <v>105</v>
      </c>
      <c r="BH364" s="1" t="s">
        <v>4280</v>
      </c>
      <c r="BI364" s="1" t="s">
        <v>849</v>
      </c>
      <c r="BJ364" s="1" t="s">
        <v>5870</v>
      </c>
      <c r="BM364" s="1" t="s">
        <v>1277</v>
      </c>
      <c r="BN364" s="1" t="s">
        <v>5491</v>
      </c>
      <c r="BQ364" s="1" t="s">
        <v>1278</v>
      </c>
      <c r="BR364" s="1" t="s">
        <v>7216</v>
      </c>
    </row>
    <row r="365" spans="1:72" ht="13.5" customHeight="1">
      <c r="A365" s="5" t="str">
        <f t="shared" si="17"/>
        <v>1861_화현내_0146</v>
      </c>
      <c r="B365" s="1">
        <v>1861</v>
      </c>
      <c r="C365" s="1" t="s">
        <v>9339</v>
      </c>
      <c r="D365" s="1" t="s">
        <v>9340</v>
      </c>
      <c r="E365" s="1">
        <v>364</v>
      </c>
      <c r="F365" s="1">
        <v>3</v>
      </c>
      <c r="G365" s="1" t="s">
        <v>1002</v>
      </c>
      <c r="H365" s="1" t="s">
        <v>4200</v>
      </c>
      <c r="I365" s="1">
        <v>7</v>
      </c>
      <c r="L365" s="1">
        <v>5</v>
      </c>
      <c r="M365" s="1" t="s">
        <v>8079</v>
      </c>
      <c r="N365" s="1" t="s">
        <v>8080</v>
      </c>
      <c r="T365" s="1" t="s">
        <v>8761</v>
      </c>
      <c r="U365" s="1" t="s">
        <v>105</v>
      </c>
      <c r="V365" s="1" t="s">
        <v>4280</v>
      </c>
      <c r="W365" s="1" t="s">
        <v>539</v>
      </c>
      <c r="X365" s="1" t="s">
        <v>4375</v>
      </c>
      <c r="Y365" s="1" t="s">
        <v>1279</v>
      </c>
      <c r="Z365" s="1" t="s">
        <v>4894</v>
      </c>
      <c r="AC365" s="1">
        <v>48</v>
      </c>
      <c r="AJ365" s="1" t="s">
        <v>17</v>
      </c>
      <c r="AK365" s="1" t="s">
        <v>5254</v>
      </c>
      <c r="AL365" s="1" t="s">
        <v>1280</v>
      </c>
      <c r="AM365" s="1" t="s">
        <v>5313</v>
      </c>
      <c r="AT365" s="1" t="s">
        <v>105</v>
      </c>
      <c r="AU365" s="1" t="s">
        <v>4280</v>
      </c>
      <c r="AV365" s="1" t="s">
        <v>1281</v>
      </c>
      <c r="AW365" s="1" t="s">
        <v>5815</v>
      </c>
      <c r="BG365" s="1" t="s">
        <v>105</v>
      </c>
      <c r="BH365" s="1" t="s">
        <v>4280</v>
      </c>
      <c r="BI365" s="1" t="s">
        <v>1282</v>
      </c>
      <c r="BJ365" s="1" t="s">
        <v>6339</v>
      </c>
      <c r="BK365" s="1" t="s">
        <v>105</v>
      </c>
      <c r="BL365" s="1" t="s">
        <v>4280</v>
      </c>
      <c r="BM365" s="1" t="s">
        <v>1283</v>
      </c>
      <c r="BN365" s="1" t="s">
        <v>6472</v>
      </c>
      <c r="BO365" s="1" t="s">
        <v>105</v>
      </c>
      <c r="BP365" s="1" t="s">
        <v>4280</v>
      </c>
      <c r="BQ365" s="1" t="s">
        <v>445</v>
      </c>
      <c r="BR365" s="1" t="s">
        <v>7550</v>
      </c>
      <c r="BS365" s="1" t="s">
        <v>88</v>
      </c>
      <c r="BT365" s="1" t="s">
        <v>7489</v>
      </c>
    </row>
    <row r="366" spans="1:72" ht="13.5" customHeight="1">
      <c r="A366" s="5" t="str">
        <f t="shared" si="17"/>
        <v>1861_화현내_0146</v>
      </c>
      <c r="B366" s="1">
        <v>1861</v>
      </c>
      <c r="C366" s="1" t="s">
        <v>9339</v>
      </c>
      <c r="D366" s="1" t="s">
        <v>9340</v>
      </c>
      <c r="E366" s="1">
        <v>365</v>
      </c>
      <c r="F366" s="1">
        <v>3</v>
      </c>
      <c r="G366" s="1" t="s">
        <v>1002</v>
      </c>
      <c r="H366" s="1" t="s">
        <v>4200</v>
      </c>
      <c r="I366" s="1">
        <v>7</v>
      </c>
      <c r="L366" s="1">
        <v>5</v>
      </c>
      <c r="M366" s="1" t="s">
        <v>8079</v>
      </c>
      <c r="N366" s="1" t="s">
        <v>8080</v>
      </c>
      <c r="S366" s="1" t="s">
        <v>49</v>
      </c>
      <c r="T366" s="1" t="s">
        <v>967</v>
      </c>
      <c r="W366" s="1" t="s">
        <v>38</v>
      </c>
      <c r="X366" s="1" t="s">
        <v>4338</v>
      </c>
      <c r="Y366" s="1" t="s">
        <v>10</v>
      </c>
      <c r="Z366" s="1" t="s">
        <v>4364</v>
      </c>
      <c r="AC366" s="1">
        <v>43</v>
      </c>
      <c r="AJ366" s="1" t="s">
        <v>17</v>
      </c>
      <c r="AK366" s="1" t="s">
        <v>5254</v>
      </c>
      <c r="AL366" s="1" t="s">
        <v>41</v>
      </c>
      <c r="AM366" s="1" t="s">
        <v>5259</v>
      </c>
      <c r="AT366" s="1" t="s">
        <v>105</v>
      </c>
      <c r="AU366" s="1" t="s">
        <v>4280</v>
      </c>
      <c r="AV366" s="1" t="s">
        <v>480</v>
      </c>
      <c r="AW366" s="1" t="s">
        <v>5554</v>
      </c>
      <c r="BG366" s="1" t="s">
        <v>105</v>
      </c>
      <c r="BH366" s="1" t="s">
        <v>4280</v>
      </c>
      <c r="BI366" s="1" t="s">
        <v>1284</v>
      </c>
      <c r="BJ366" s="1" t="s">
        <v>6338</v>
      </c>
      <c r="BK366" s="1" t="s">
        <v>105</v>
      </c>
      <c r="BL366" s="1" t="s">
        <v>4280</v>
      </c>
      <c r="BM366" s="1" t="s">
        <v>1285</v>
      </c>
      <c r="BN366" s="1" t="s">
        <v>6754</v>
      </c>
      <c r="BO366" s="1" t="s">
        <v>105</v>
      </c>
      <c r="BP366" s="1" t="s">
        <v>4280</v>
      </c>
      <c r="BQ366" s="1" t="s">
        <v>1286</v>
      </c>
      <c r="BR366" s="1" t="s">
        <v>7557</v>
      </c>
      <c r="BS366" s="1" t="s">
        <v>88</v>
      </c>
      <c r="BT366" s="1" t="s">
        <v>7489</v>
      </c>
    </row>
    <row r="367" spans="1:31" ht="13.5" customHeight="1">
      <c r="A367" s="5" t="str">
        <f t="shared" si="17"/>
        <v>1861_화현내_0146</v>
      </c>
      <c r="B367" s="1">
        <v>1861</v>
      </c>
      <c r="C367" s="1" t="s">
        <v>9339</v>
      </c>
      <c r="D367" s="1" t="s">
        <v>9340</v>
      </c>
      <c r="E367" s="1">
        <v>366</v>
      </c>
      <c r="F367" s="1">
        <v>3</v>
      </c>
      <c r="G367" s="1" t="s">
        <v>1002</v>
      </c>
      <c r="H367" s="1" t="s">
        <v>4200</v>
      </c>
      <c r="I367" s="1">
        <v>7</v>
      </c>
      <c r="L367" s="1">
        <v>5</v>
      </c>
      <c r="M367" s="1" t="s">
        <v>8079</v>
      </c>
      <c r="N367" s="1" t="s">
        <v>8080</v>
      </c>
      <c r="S367" s="1" t="s">
        <v>181</v>
      </c>
      <c r="T367" s="1" t="s">
        <v>4259</v>
      </c>
      <c r="Y367" s="1" t="s">
        <v>1287</v>
      </c>
      <c r="Z367" s="1" t="s">
        <v>5041</v>
      </c>
      <c r="AC367" s="1">
        <v>16</v>
      </c>
      <c r="AD367" s="1" t="s">
        <v>757</v>
      </c>
      <c r="AE367" s="1" t="s">
        <v>5206</v>
      </c>
    </row>
    <row r="368" spans="1:72" ht="13.5" customHeight="1">
      <c r="A368" s="5" t="str">
        <f t="shared" si="17"/>
        <v>1861_화현내_0146</v>
      </c>
      <c r="B368" s="1">
        <v>1861</v>
      </c>
      <c r="C368" s="1" t="s">
        <v>9339</v>
      </c>
      <c r="D368" s="1" t="s">
        <v>9340</v>
      </c>
      <c r="E368" s="1">
        <v>367</v>
      </c>
      <c r="F368" s="1">
        <v>3</v>
      </c>
      <c r="G368" s="1" t="s">
        <v>1002</v>
      </c>
      <c r="H368" s="1" t="s">
        <v>4200</v>
      </c>
      <c r="I368" s="1">
        <v>8</v>
      </c>
      <c r="J368" s="1" t="s">
        <v>1288</v>
      </c>
      <c r="K368" s="1" t="s">
        <v>7407</v>
      </c>
      <c r="L368" s="1">
        <v>1</v>
      </c>
      <c r="M368" s="1" t="s">
        <v>8081</v>
      </c>
      <c r="N368" s="1" t="s">
        <v>8082</v>
      </c>
      <c r="T368" s="1" t="s">
        <v>8783</v>
      </c>
      <c r="U368" s="1" t="s">
        <v>193</v>
      </c>
      <c r="V368" s="1" t="s">
        <v>4286</v>
      </c>
      <c r="W368" s="1" t="s">
        <v>492</v>
      </c>
      <c r="X368" s="1" t="s">
        <v>4350</v>
      </c>
      <c r="Y368" s="1" t="s">
        <v>1289</v>
      </c>
      <c r="Z368" s="1" t="s">
        <v>5040</v>
      </c>
      <c r="AC368" s="1">
        <v>48</v>
      </c>
      <c r="AD368" s="1" t="s">
        <v>83</v>
      </c>
      <c r="AE368" s="1" t="s">
        <v>5209</v>
      </c>
      <c r="AJ368" s="1" t="s">
        <v>17</v>
      </c>
      <c r="AK368" s="1" t="s">
        <v>5254</v>
      </c>
      <c r="AL368" s="1" t="s">
        <v>104</v>
      </c>
      <c r="AM368" s="1" t="s">
        <v>5261</v>
      </c>
      <c r="AT368" s="1" t="s">
        <v>105</v>
      </c>
      <c r="AU368" s="1" t="s">
        <v>4280</v>
      </c>
      <c r="AV368" s="1" t="s">
        <v>1290</v>
      </c>
      <c r="AW368" s="1" t="s">
        <v>5814</v>
      </c>
      <c r="BG368" s="1" t="s">
        <v>105</v>
      </c>
      <c r="BH368" s="1" t="s">
        <v>4280</v>
      </c>
      <c r="BI368" s="1" t="s">
        <v>1291</v>
      </c>
      <c r="BJ368" s="1" t="s">
        <v>6337</v>
      </c>
      <c r="BK368" s="1" t="s">
        <v>105</v>
      </c>
      <c r="BL368" s="1" t="s">
        <v>4280</v>
      </c>
      <c r="BM368" s="1" t="s">
        <v>1281</v>
      </c>
      <c r="BN368" s="1" t="s">
        <v>5815</v>
      </c>
      <c r="BO368" s="1" t="s">
        <v>105</v>
      </c>
      <c r="BP368" s="1" t="s">
        <v>4280</v>
      </c>
      <c r="BQ368" s="1" t="s">
        <v>1292</v>
      </c>
      <c r="BR368" s="1" t="s">
        <v>7871</v>
      </c>
      <c r="BS368" s="1" t="s">
        <v>141</v>
      </c>
      <c r="BT368" s="1" t="s">
        <v>5296</v>
      </c>
    </row>
    <row r="369" spans="1:72" ht="13.5" customHeight="1">
      <c r="A369" s="5" t="str">
        <f t="shared" si="17"/>
        <v>1861_화현내_0146</v>
      </c>
      <c r="B369" s="1">
        <v>1861</v>
      </c>
      <c r="C369" s="1" t="s">
        <v>9339</v>
      </c>
      <c r="D369" s="1" t="s">
        <v>9340</v>
      </c>
      <c r="E369" s="1">
        <v>368</v>
      </c>
      <c r="F369" s="1">
        <v>3</v>
      </c>
      <c r="G369" s="1" t="s">
        <v>1002</v>
      </c>
      <c r="H369" s="1" t="s">
        <v>4200</v>
      </c>
      <c r="I369" s="1">
        <v>8</v>
      </c>
      <c r="L369" s="1">
        <v>1</v>
      </c>
      <c r="M369" s="1" t="s">
        <v>8081</v>
      </c>
      <c r="N369" s="1" t="s">
        <v>8082</v>
      </c>
      <c r="S369" s="1" t="s">
        <v>49</v>
      </c>
      <c r="T369" s="1" t="s">
        <v>967</v>
      </c>
      <c r="W369" s="1" t="s">
        <v>231</v>
      </c>
      <c r="X369" s="1" t="s">
        <v>4361</v>
      </c>
      <c r="Y369" s="1" t="s">
        <v>10</v>
      </c>
      <c r="Z369" s="1" t="s">
        <v>4364</v>
      </c>
      <c r="AC369" s="1">
        <v>38</v>
      </c>
      <c r="AJ369" s="1" t="s">
        <v>17</v>
      </c>
      <c r="AK369" s="1" t="s">
        <v>5254</v>
      </c>
      <c r="AL369" s="1" t="s">
        <v>233</v>
      </c>
      <c r="AM369" s="1" t="s">
        <v>5281</v>
      </c>
      <c r="AT369" s="1" t="s">
        <v>105</v>
      </c>
      <c r="AU369" s="1" t="s">
        <v>4280</v>
      </c>
      <c r="AV369" s="1" t="s">
        <v>1293</v>
      </c>
      <c r="AW369" s="1" t="s">
        <v>5813</v>
      </c>
      <c r="BG369" s="1" t="s">
        <v>105</v>
      </c>
      <c r="BH369" s="1" t="s">
        <v>4280</v>
      </c>
      <c r="BI369" s="1" t="s">
        <v>1294</v>
      </c>
      <c r="BJ369" s="1" t="s">
        <v>6336</v>
      </c>
      <c r="BM369" s="1" t="s">
        <v>1295</v>
      </c>
      <c r="BN369" s="1" t="s">
        <v>7358</v>
      </c>
      <c r="BO369" s="1" t="s">
        <v>105</v>
      </c>
      <c r="BP369" s="1" t="s">
        <v>4280</v>
      </c>
      <c r="BQ369" s="1" t="s">
        <v>1296</v>
      </c>
      <c r="BR369" s="1" t="s">
        <v>7578</v>
      </c>
      <c r="BS369" s="1" t="s">
        <v>88</v>
      </c>
      <c r="BT369" s="1" t="s">
        <v>7489</v>
      </c>
    </row>
    <row r="370" spans="1:72" ht="13.5" customHeight="1">
      <c r="A370" s="5" t="str">
        <f t="shared" si="17"/>
        <v>1861_화현내_0146</v>
      </c>
      <c r="B370" s="1">
        <v>1861</v>
      </c>
      <c r="C370" s="1" t="s">
        <v>9339</v>
      </c>
      <c r="D370" s="1" t="s">
        <v>9340</v>
      </c>
      <c r="E370" s="1">
        <v>369</v>
      </c>
      <c r="F370" s="1">
        <v>3</v>
      </c>
      <c r="G370" s="1" t="s">
        <v>1002</v>
      </c>
      <c r="H370" s="1" t="s">
        <v>4200</v>
      </c>
      <c r="I370" s="1">
        <v>8</v>
      </c>
      <c r="L370" s="1">
        <v>2</v>
      </c>
      <c r="M370" s="1" t="s">
        <v>8083</v>
      </c>
      <c r="N370" s="1" t="s">
        <v>8084</v>
      </c>
      <c r="T370" s="1" t="s">
        <v>8770</v>
      </c>
      <c r="U370" s="1" t="s">
        <v>193</v>
      </c>
      <c r="V370" s="1" t="s">
        <v>4286</v>
      </c>
      <c r="W370" s="1" t="s">
        <v>97</v>
      </c>
      <c r="X370" s="1" t="s">
        <v>8771</v>
      </c>
      <c r="Y370" s="1" t="s">
        <v>1297</v>
      </c>
      <c r="Z370" s="1" t="s">
        <v>4717</v>
      </c>
      <c r="AC370" s="1">
        <v>47</v>
      </c>
      <c r="AD370" s="1" t="s">
        <v>133</v>
      </c>
      <c r="AE370" s="1" t="s">
        <v>5247</v>
      </c>
      <c r="AJ370" s="1" t="s">
        <v>17</v>
      </c>
      <c r="AK370" s="1" t="s">
        <v>5254</v>
      </c>
      <c r="AL370" s="1" t="s">
        <v>88</v>
      </c>
      <c r="AM370" s="1" t="s">
        <v>7489</v>
      </c>
      <c r="AT370" s="1" t="s">
        <v>105</v>
      </c>
      <c r="AU370" s="1" t="s">
        <v>4280</v>
      </c>
      <c r="AV370" s="1" t="s">
        <v>1298</v>
      </c>
      <c r="AW370" s="1" t="s">
        <v>5784</v>
      </c>
      <c r="BG370" s="1" t="s">
        <v>105</v>
      </c>
      <c r="BH370" s="1" t="s">
        <v>4280</v>
      </c>
      <c r="BI370" s="1" t="s">
        <v>1299</v>
      </c>
      <c r="BJ370" s="1" t="s">
        <v>7520</v>
      </c>
      <c r="BM370" s="1" t="s">
        <v>1300</v>
      </c>
      <c r="BN370" s="1" t="s">
        <v>6721</v>
      </c>
      <c r="BQ370" s="1" t="s">
        <v>1301</v>
      </c>
      <c r="BR370" s="1" t="s">
        <v>7640</v>
      </c>
      <c r="BS370" s="1" t="s">
        <v>58</v>
      </c>
      <c r="BT370" s="1" t="s">
        <v>5258</v>
      </c>
    </row>
    <row r="371" spans="1:72" ht="13.5" customHeight="1">
      <c r="A371" s="5" t="str">
        <f aca="true" t="shared" si="18" ref="A371:A387">HYPERLINK("http://kyu.snu.ac.kr/sdhj/index.jsp?type=hj/GK14782_00IH_0001_0147.jpg","1861_화현내_0147")</f>
        <v>1861_화현내_0147</v>
      </c>
      <c r="B371" s="1">
        <v>1861</v>
      </c>
      <c r="C371" s="1" t="s">
        <v>9339</v>
      </c>
      <c r="D371" s="1" t="s">
        <v>9340</v>
      </c>
      <c r="E371" s="1">
        <v>370</v>
      </c>
      <c r="F371" s="1">
        <v>3</v>
      </c>
      <c r="G371" s="1" t="s">
        <v>1002</v>
      </c>
      <c r="H371" s="1" t="s">
        <v>4200</v>
      </c>
      <c r="I371" s="1">
        <v>8</v>
      </c>
      <c r="L371" s="1">
        <v>2</v>
      </c>
      <c r="M371" s="1" t="s">
        <v>8083</v>
      </c>
      <c r="N371" s="1" t="s">
        <v>8084</v>
      </c>
      <c r="S371" s="1" t="s">
        <v>49</v>
      </c>
      <c r="T371" s="1" t="s">
        <v>967</v>
      </c>
      <c r="W371" s="1" t="s">
        <v>139</v>
      </c>
      <c r="X371" s="1" t="s">
        <v>8943</v>
      </c>
      <c r="Y371" s="1" t="s">
        <v>10</v>
      </c>
      <c r="Z371" s="1" t="s">
        <v>4364</v>
      </c>
      <c r="AC371" s="1">
        <v>47</v>
      </c>
      <c r="AJ371" s="1" t="s">
        <v>17</v>
      </c>
      <c r="AK371" s="1" t="s">
        <v>5254</v>
      </c>
      <c r="AL371" s="1" t="s">
        <v>141</v>
      </c>
      <c r="AM371" s="1" t="s">
        <v>5296</v>
      </c>
      <c r="AT371" s="1" t="s">
        <v>110</v>
      </c>
      <c r="AU371" s="1" t="s">
        <v>4271</v>
      </c>
      <c r="AV371" s="1" t="s">
        <v>1302</v>
      </c>
      <c r="AW371" s="1" t="s">
        <v>5440</v>
      </c>
      <c r="BG371" s="1" t="s">
        <v>110</v>
      </c>
      <c r="BH371" s="1" t="s">
        <v>4271</v>
      </c>
      <c r="BI371" s="1" t="s">
        <v>1303</v>
      </c>
      <c r="BJ371" s="1" t="s">
        <v>5475</v>
      </c>
      <c r="BK371" s="1" t="s">
        <v>1304</v>
      </c>
      <c r="BL371" s="1" t="s">
        <v>5334</v>
      </c>
      <c r="BM371" s="1" t="s">
        <v>1305</v>
      </c>
      <c r="BN371" s="1" t="s">
        <v>6493</v>
      </c>
      <c r="BO371" s="1" t="s">
        <v>105</v>
      </c>
      <c r="BP371" s="1" t="s">
        <v>4280</v>
      </c>
      <c r="BQ371" s="1" t="s">
        <v>1306</v>
      </c>
      <c r="BR371" s="1" t="s">
        <v>6938</v>
      </c>
      <c r="BS371" s="1" t="s">
        <v>41</v>
      </c>
      <c r="BT371" s="1" t="s">
        <v>5259</v>
      </c>
    </row>
    <row r="372" spans="1:31" ht="13.5" customHeight="1">
      <c r="A372" s="5" t="str">
        <f t="shared" si="18"/>
        <v>1861_화현내_0147</v>
      </c>
      <c r="B372" s="1">
        <v>1861</v>
      </c>
      <c r="C372" s="1" t="s">
        <v>9339</v>
      </c>
      <c r="D372" s="1" t="s">
        <v>9340</v>
      </c>
      <c r="E372" s="1">
        <v>371</v>
      </c>
      <c r="F372" s="1">
        <v>3</v>
      </c>
      <c r="G372" s="1" t="s">
        <v>1002</v>
      </c>
      <c r="H372" s="1" t="s">
        <v>4200</v>
      </c>
      <c r="I372" s="1">
        <v>8</v>
      </c>
      <c r="L372" s="1">
        <v>2</v>
      </c>
      <c r="M372" s="1" t="s">
        <v>8083</v>
      </c>
      <c r="N372" s="1" t="s">
        <v>8084</v>
      </c>
      <c r="S372" s="1" t="s">
        <v>297</v>
      </c>
      <c r="T372" s="1" t="s">
        <v>4258</v>
      </c>
      <c r="AC372" s="1">
        <v>11</v>
      </c>
      <c r="AD372" s="1" t="s">
        <v>116</v>
      </c>
      <c r="AE372" s="1" t="s">
        <v>5229</v>
      </c>
    </row>
    <row r="373" spans="1:72" ht="13.5" customHeight="1">
      <c r="A373" s="5" t="str">
        <f t="shared" si="18"/>
        <v>1861_화현내_0147</v>
      </c>
      <c r="B373" s="1">
        <v>1861</v>
      </c>
      <c r="C373" s="1" t="s">
        <v>9339</v>
      </c>
      <c r="D373" s="1" t="s">
        <v>9340</v>
      </c>
      <c r="E373" s="1">
        <v>372</v>
      </c>
      <c r="F373" s="1">
        <v>3</v>
      </c>
      <c r="G373" s="1" t="s">
        <v>1002</v>
      </c>
      <c r="H373" s="1" t="s">
        <v>4200</v>
      </c>
      <c r="I373" s="1">
        <v>8</v>
      </c>
      <c r="L373" s="1">
        <v>3</v>
      </c>
      <c r="M373" s="1" t="s">
        <v>8085</v>
      </c>
      <c r="N373" s="1" t="s">
        <v>8086</v>
      </c>
      <c r="T373" s="1" t="s">
        <v>8944</v>
      </c>
      <c r="W373" s="1" t="s">
        <v>135</v>
      </c>
      <c r="X373" s="1" t="s">
        <v>8945</v>
      </c>
      <c r="Y373" s="1" t="s">
        <v>1307</v>
      </c>
      <c r="Z373" s="1" t="s">
        <v>5039</v>
      </c>
      <c r="AC373" s="1">
        <v>36</v>
      </c>
      <c r="AD373" s="1" t="s">
        <v>519</v>
      </c>
      <c r="AE373" s="1" t="s">
        <v>5231</v>
      </c>
      <c r="AJ373" s="1" t="s">
        <v>17</v>
      </c>
      <c r="AK373" s="1" t="s">
        <v>5254</v>
      </c>
      <c r="AL373" s="1" t="s">
        <v>165</v>
      </c>
      <c r="AM373" s="1" t="s">
        <v>5302</v>
      </c>
      <c r="AT373" s="1" t="s">
        <v>37</v>
      </c>
      <c r="AU373" s="1" t="s">
        <v>4283</v>
      </c>
      <c r="AV373" s="1" t="s">
        <v>1308</v>
      </c>
      <c r="AW373" s="1" t="s">
        <v>5812</v>
      </c>
      <c r="BG373" s="1" t="s">
        <v>42</v>
      </c>
      <c r="BH373" s="1" t="s">
        <v>5332</v>
      </c>
      <c r="BI373" s="1" t="s">
        <v>1143</v>
      </c>
      <c r="BJ373" s="1" t="s">
        <v>5839</v>
      </c>
      <c r="BK373" s="1" t="s">
        <v>42</v>
      </c>
      <c r="BL373" s="1" t="s">
        <v>5332</v>
      </c>
      <c r="BM373" s="1" t="s">
        <v>835</v>
      </c>
      <c r="BN373" s="1" t="s">
        <v>6352</v>
      </c>
      <c r="BO373" s="1" t="s">
        <v>42</v>
      </c>
      <c r="BP373" s="1" t="s">
        <v>5332</v>
      </c>
      <c r="BQ373" s="1" t="s">
        <v>1309</v>
      </c>
      <c r="BR373" s="1" t="s">
        <v>7215</v>
      </c>
      <c r="BS373" s="1" t="s">
        <v>41</v>
      </c>
      <c r="BT373" s="1" t="s">
        <v>5259</v>
      </c>
    </row>
    <row r="374" spans="1:72" ht="13.5" customHeight="1">
      <c r="A374" s="5" t="str">
        <f t="shared" si="18"/>
        <v>1861_화현내_0147</v>
      </c>
      <c r="B374" s="1">
        <v>1861</v>
      </c>
      <c r="C374" s="1" t="s">
        <v>9339</v>
      </c>
      <c r="D374" s="1" t="s">
        <v>9340</v>
      </c>
      <c r="E374" s="1">
        <v>373</v>
      </c>
      <c r="F374" s="1">
        <v>3</v>
      </c>
      <c r="G374" s="1" t="s">
        <v>1002</v>
      </c>
      <c r="H374" s="1" t="s">
        <v>4200</v>
      </c>
      <c r="I374" s="1">
        <v>8</v>
      </c>
      <c r="L374" s="1">
        <v>3</v>
      </c>
      <c r="M374" s="1" t="s">
        <v>8085</v>
      </c>
      <c r="N374" s="1" t="s">
        <v>8086</v>
      </c>
      <c r="S374" s="1" t="s">
        <v>49</v>
      </c>
      <c r="T374" s="1" t="s">
        <v>967</v>
      </c>
      <c r="W374" s="1" t="s">
        <v>97</v>
      </c>
      <c r="X374" s="1" t="s">
        <v>8946</v>
      </c>
      <c r="Y374" s="1" t="s">
        <v>51</v>
      </c>
      <c r="Z374" s="1" t="s">
        <v>4387</v>
      </c>
      <c r="AC374" s="1">
        <v>25</v>
      </c>
      <c r="AD374" s="1" t="s">
        <v>81</v>
      </c>
      <c r="AE374" s="1" t="s">
        <v>5240</v>
      </c>
      <c r="AJ374" s="1" t="s">
        <v>17</v>
      </c>
      <c r="AK374" s="1" t="s">
        <v>5254</v>
      </c>
      <c r="AL374" s="1" t="s">
        <v>88</v>
      </c>
      <c r="AM374" s="1" t="s">
        <v>7489</v>
      </c>
      <c r="AT374" s="1" t="s">
        <v>42</v>
      </c>
      <c r="AU374" s="1" t="s">
        <v>5332</v>
      </c>
      <c r="AV374" s="1" t="s">
        <v>1310</v>
      </c>
      <c r="AW374" s="1" t="s">
        <v>5811</v>
      </c>
      <c r="BG374" s="1" t="s">
        <v>42</v>
      </c>
      <c r="BH374" s="1" t="s">
        <v>5332</v>
      </c>
      <c r="BI374" s="1" t="s">
        <v>302</v>
      </c>
      <c r="BJ374" s="1" t="s">
        <v>8947</v>
      </c>
      <c r="BK374" s="1" t="s">
        <v>42</v>
      </c>
      <c r="BL374" s="1" t="s">
        <v>5332</v>
      </c>
      <c r="BM374" s="1" t="s">
        <v>1311</v>
      </c>
      <c r="BN374" s="1" t="s">
        <v>6753</v>
      </c>
      <c r="BO374" s="1" t="s">
        <v>42</v>
      </c>
      <c r="BP374" s="1" t="s">
        <v>5332</v>
      </c>
      <c r="BQ374" s="1" t="s">
        <v>1312</v>
      </c>
      <c r="BR374" s="1" t="s">
        <v>7214</v>
      </c>
      <c r="BS374" s="1" t="s">
        <v>346</v>
      </c>
      <c r="BT374" s="1" t="s">
        <v>5291</v>
      </c>
    </row>
    <row r="375" spans="1:72" ht="13.5" customHeight="1">
      <c r="A375" s="5" t="str">
        <f t="shared" si="18"/>
        <v>1861_화현내_0147</v>
      </c>
      <c r="B375" s="1">
        <v>1861</v>
      </c>
      <c r="C375" s="1" t="s">
        <v>9339</v>
      </c>
      <c r="D375" s="1" t="s">
        <v>9340</v>
      </c>
      <c r="E375" s="1">
        <v>374</v>
      </c>
      <c r="F375" s="1">
        <v>3</v>
      </c>
      <c r="G375" s="1" t="s">
        <v>1002</v>
      </c>
      <c r="H375" s="1" t="s">
        <v>4200</v>
      </c>
      <c r="I375" s="1">
        <v>8</v>
      </c>
      <c r="L375" s="1">
        <v>4</v>
      </c>
      <c r="M375" s="1" t="s">
        <v>8087</v>
      </c>
      <c r="N375" s="1" t="s">
        <v>8088</v>
      </c>
      <c r="T375" s="1" t="s">
        <v>8948</v>
      </c>
      <c r="U375" s="1" t="s">
        <v>1269</v>
      </c>
      <c r="V375" s="1" t="s">
        <v>4316</v>
      </c>
      <c r="W375" s="1" t="s">
        <v>97</v>
      </c>
      <c r="X375" s="1" t="s">
        <v>8851</v>
      </c>
      <c r="Y375" s="1" t="s">
        <v>1313</v>
      </c>
      <c r="Z375" s="1" t="s">
        <v>5038</v>
      </c>
      <c r="AC375" s="1">
        <v>40</v>
      </c>
      <c r="AD375" s="1" t="s">
        <v>167</v>
      </c>
      <c r="AE375" s="1" t="s">
        <v>5216</v>
      </c>
      <c r="AJ375" s="1" t="s">
        <v>17</v>
      </c>
      <c r="AK375" s="1" t="s">
        <v>5254</v>
      </c>
      <c r="AL375" s="1" t="s">
        <v>88</v>
      </c>
      <c r="AM375" s="1" t="s">
        <v>7489</v>
      </c>
      <c r="AT375" s="1" t="s">
        <v>270</v>
      </c>
      <c r="AU375" s="1" t="s">
        <v>5331</v>
      </c>
      <c r="AV375" s="1" t="s">
        <v>112</v>
      </c>
      <c r="AW375" s="1" t="s">
        <v>4443</v>
      </c>
      <c r="BG375" s="1" t="s">
        <v>270</v>
      </c>
      <c r="BH375" s="1" t="s">
        <v>5331</v>
      </c>
      <c r="BI375" s="1" t="s">
        <v>1314</v>
      </c>
      <c r="BJ375" s="1" t="s">
        <v>6418</v>
      </c>
      <c r="BK375" s="1" t="s">
        <v>270</v>
      </c>
      <c r="BL375" s="1" t="s">
        <v>5331</v>
      </c>
      <c r="BM375" s="1" t="s">
        <v>1315</v>
      </c>
      <c r="BN375" s="1" t="s">
        <v>6752</v>
      </c>
      <c r="BO375" s="1" t="s">
        <v>105</v>
      </c>
      <c r="BP375" s="1" t="s">
        <v>4280</v>
      </c>
      <c r="BQ375" s="1" t="s">
        <v>1316</v>
      </c>
      <c r="BR375" s="1" t="s">
        <v>7213</v>
      </c>
      <c r="BS375" s="1" t="s">
        <v>1231</v>
      </c>
      <c r="BT375" s="1" t="s">
        <v>5317</v>
      </c>
    </row>
    <row r="376" spans="1:72" ht="13.5" customHeight="1">
      <c r="A376" s="5" t="str">
        <f t="shared" si="18"/>
        <v>1861_화현내_0147</v>
      </c>
      <c r="B376" s="1">
        <v>1861</v>
      </c>
      <c r="C376" s="1" t="s">
        <v>9339</v>
      </c>
      <c r="D376" s="1" t="s">
        <v>9340</v>
      </c>
      <c r="E376" s="1">
        <v>375</v>
      </c>
      <c r="F376" s="1">
        <v>3</v>
      </c>
      <c r="G376" s="1" t="s">
        <v>1002</v>
      </c>
      <c r="H376" s="1" t="s">
        <v>4200</v>
      </c>
      <c r="I376" s="1">
        <v>8</v>
      </c>
      <c r="L376" s="1">
        <v>4</v>
      </c>
      <c r="M376" s="1" t="s">
        <v>8087</v>
      </c>
      <c r="N376" s="1" t="s">
        <v>8088</v>
      </c>
      <c r="S376" s="1" t="s">
        <v>49</v>
      </c>
      <c r="T376" s="1" t="s">
        <v>967</v>
      </c>
      <c r="W376" s="1" t="s">
        <v>139</v>
      </c>
      <c r="X376" s="1" t="s">
        <v>8949</v>
      </c>
      <c r="Y376" s="1" t="s">
        <v>10</v>
      </c>
      <c r="Z376" s="1" t="s">
        <v>4364</v>
      </c>
      <c r="AC376" s="1">
        <v>38</v>
      </c>
      <c r="AJ376" s="1" t="s">
        <v>17</v>
      </c>
      <c r="AK376" s="1" t="s">
        <v>5254</v>
      </c>
      <c r="AL376" s="1" t="s">
        <v>1031</v>
      </c>
      <c r="AM376" s="1" t="s">
        <v>5312</v>
      </c>
      <c r="AT376" s="1" t="s">
        <v>105</v>
      </c>
      <c r="AU376" s="1" t="s">
        <v>4280</v>
      </c>
      <c r="AV376" s="1" t="s">
        <v>1317</v>
      </c>
      <c r="AW376" s="1" t="s">
        <v>5810</v>
      </c>
      <c r="BG376" s="1" t="s">
        <v>105</v>
      </c>
      <c r="BH376" s="1" t="s">
        <v>4280</v>
      </c>
      <c r="BI376" s="1" t="s">
        <v>1318</v>
      </c>
      <c r="BJ376" s="1" t="s">
        <v>5352</v>
      </c>
      <c r="BK376" s="1" t="s">
        <v>105</v>
      </c>
      <c r="BL376" s="1" t="s">
        <v>4280</v>
      </c>
      <c r="BM376" s="1" t="s">
        <v>1319</v>
      </c>
      <c r="BN376" s="1" t="s">
        <v>6751</v>
      </c>
      <c r="BO376" s="1" t="s">
        <v>105</v>
      </c>
      <c r="BP376" s="1" t="s">
        <v>4280</v>
      </c>
      <c r="BQ376" s="1" t="s">
        <v>1320</v>
      </c>
      <c r="BR376" s="1" t="s">
        <v>7807</v>
      </c>
      <c r="BS376" s="1" t="s">
        <v>165</v>
      </c>
      <c r="BT376" s="1" t="s">
        <v>5302</v>
      </c>
    </row>
    <row r="377" spans="1:72" ht="13.5" customHeight="1">
      <c r="A377" s="5" t="str">
        <f t="shared" si="18"/>
        <v>1861_화현내_0147</v>
      </c>
      <c r="B377" s="1">
        <v>1861</v>
      </c>
      <c r="C377" s="1" t="s">
        <v>9339</v>
      </c>
      <c r="D377" s="1" t="s">
        <v>9340</v>
      </c>
      <c r="E377" s="1">
        <v>376</v>
      </c>
      <c r="F377" s="1">
        <v>3</v>
      </c>
      <c r="G377" s="1" t="s">
        <v>1002</v>
      </c>
      <c r="H377" s="1" t="s">
        <v>4200</v>
      </c>
      <c r="I377" s="1">
        <v>8</v>
      </c>
      <c r="L377" s="1">
        <v>5</v>
      </c>
      <c r="M377" s="1" t="s">
        <v>1288</v>
      </c>
      <c r="N377" s="1" t="s">
        <v>7407</v>
      </c>
      <c r="T377" s="1" t="s">
        <v>8950</v>
      </c>
      <c r="U377" s="1" t="s">
        <v>100</v>
      </c>
      <c r="V377" s="1" t="s">
        <v>4325</v>
      </c>
      <c r="W377" s="1" t="s">
        <v>135</v>
      </c>
      <c r="X377" s="1" t="s">
        <v>8951</v>
      </c>
      <c r="Y377" s="1" t="s">
        <v>1321</v>
      </c>
      <c r="Z377" s="1" t="s">
        <v>5037</v>
      </c>
      <c r="AC377" s="1">
        <v>69</v>
      </c>
      <c r="AD377" s="1" t="s">
        <v>213</v>
      </c>
      <c r="AE377" s="1" t="s">
        <v>5203</v>
      </c>
      <c r="AJ377" s="1" t="s">
        <v>17</v>
      </c>
      <c r="AK377" s="1" t="s">
        <v>5254</v>
      </c>
      <c r="AL377" s="1" t="s">
        <v>74</v>
      </c>
      <c r="AM377" s="1" t="s">
        <v>4740</v>
      </c>
      <c r="AT377" s="1" t="s">
        <v>270</v>
      </c>
      <c r="AU377" s="1" t="s">
        <v>5331</v>
      </c>
      <c r="AV377" s="1" t="s">
        <v>326</v>
      </c>
      <c r="AW377" s="1" t="s">
        <v>7504</v>
      </c>
      <c r="BG377" s="1" t="s">
        <v>270</v>
      </c>
      <c r="BH377" s="1" t="s">
        <v>5331</v>
      </c>
      <c r="BI377" s="1" t="s">
        <v>1129</v>
      </c>
      <c r="BJ377" s="1" t="s">
        <v>6320</v>
      </c>
      <c r="BK377" s="1" t="s">
        <v>270</v>
      </c>
      <c r="BL377" s="1" t="s">
        <v>5331</v>
      </c>
      <c r="BM377" s="1" t="s">
        <v>1322</v>
      </c>
      <c r="BN377" s="1" t="s">
        <v>6600</v>
      </c>
      <c r="BO377" s="1" t="s">
        <v>270</v>
      </c>
      <c r="BP377" s="1" t="s">
        <v>5331</v>
      </c>
      <c r="BQ377" s="1" t="s">
        <v>1323</v>
      </c>
      <c r="BR377" s="1" t="s">
        <v>7869</v>
      </c>
      <c r="BS377" s="1" t="s">
        <v>141</v>
      </c>
      <c r="BT377" s="1" t="s">
        <v>5296</v>
      </c>
    </row>
    <row r="378" spans="1:72" ht="13.5" customHeight="1">
      <c r="A378" s="5" t="str">
        <f t="shared" si="18"/>
        <v>1861_화현내_0147</v>
      </c>
      <c r="B378" s="1">
        <v>1861</v>
      </c>
      <c r="C378" s="1" t="s">
        <v>9339</v>
      </c>
      <c r="D378" s="1" t="s">
        <v>9340</v>
      </c>
      <c r="E378" s="1">
        <v>377</v>
      </c>
      <c r="F378" s="1">
        <v>3</v>
      </c>
      <c r="G378" s="1" t="s">
        <v>1002</v>
      </c>
      <c r="H378" s="1" t="s">
        <v>4200</v>
      </c>
      <c r="I378" s="1">
        <v>8</v>
      </c>
      <c r="L378" s="1">
        <v>5</v>
      </c>
      <c r="M378" s="1" t="s">
        <v>1288</v>
      </c>
      <c r="N378" s="1" t="s">
        <v>7407</v>
      </c>
      <c r="S378" s="1" t="s">
        <v>49</v>
      </c>
      <c r="T378" s="1" t="s">
        <v>967</v>
      </c>
      <c r="W378" s="1" t="s">
        <v>345</v>
      </c>
      <c r="X378" s="1" t="s">
        <v>8952</v>
      </c>
      <c r="Y378" s="1" t="s">
        <v>10</v>
      </c>
      <c r="Z378" s="1" t="s">
        <v>4364</v>
      </c>
      <c r="AC378" s="1">
        <v>54</v>
      </c>
      <c r="AD378" s="1" t="s">
        <v>221</v>
      </c>
      <c r="AE378" s="1" t="s">
        <v>5245</v>
      </c>
      <c r="AJ378" s="1" t="s">
        <v>17</v>
      </c>
      <c r="AK378" s="1" t="s">
        <v>5254</v>
      </c>
      <c r="AL378" s="1" t="s">
        <v>346</v>
      </c>
      <c r="AM378" s="1" t="s">
        <v>5291</v>
      </c>
      <c r="AT378" s="1" t="s">
        <v>270</v>
      </c>
      <c r="AU378" s="1" t="s">
        <v>5331</v>
      </c>
      <c r="AV378" s="1" t="s">
        <v>1324</v>
      </c>
      <c r="AW378" s="1" t="s">
        <v>4617</v>
      </c>
      <c r="BG378" s="1" t="s">
        <v>270</v>
      </c>
      <c r="BH378" s="1" t="s">
        <v>5331</v>
      </c>
      <c r="BI378" s="1" t="s">
        <v>1325</v>
      </c>
      <c r="BJ378" s="1" t="s">
        <v>6335</v>
      </c>
      <c r="BK378" s="1" t="s">
        <v>270</v>
      </c>
      <c r="BL378" s="1" t="s">
        <v>5331</v>
      </c>
      <c r="BM378" s="1" t="s">
        <v>1326</v>
      </c>
      <c r="BN378" s="1" t="s">
        <v>6750</v>
      </c>
      <c r="BO378" s="1" t="s">
        <v>270</v>
      </c>
      <c r="BP378" s="1" t="s">
        <v>5331</v>
      </c>
      <c r="BQ378" s="1" t="s">
        <v>1327</v>
      </c>
      <c r="BR378" s="1" t="s">
        <v>7212</v>
      </c>
      <c r="BS378" s="1" t="s">
        <v>796</v>
      </c>
      <c r="BT378" s="1" t="s">
        <v>7499</v>
      </c>
    </row>
    <row r="379" spans="1:31" ht="13.5" customHeight="1">
      <c r="A379" s="5" t="str">
        <f t="shared" si="18"/>
        <v>1861_화현내_0147</v>
      </c>
      <c r="B379" s="1">
        <v>1861</v>
      </c>
      <c r="C379" s="1" t="s">
        <v>9339</v>
      </c>
      <c r="D379" s="1" t="s">
        <v>9340</v>
      </c>
      <c r="E379" s="1">
        <v>378</v>
      </c>
      <c r="F379" s="1">
        <v>3</v>
      </c>
      <c r="G379" s="1" t="s">
        <v>1002</v>
      </c>
      <c r="H379" s="1" t="s">
        <v>4200</v>
      </c>
      <c r="I379" s="1">
        <v>8</v>
      </c>
      <c r="L379" s="1">
        <v>5</v>
      </c>
      <c r="M379" s="1" t="s">
        <v>1288</v>
      </c>
      <c r="N379" s="1" t="s">
        <v>7407</v>
      </c>
      <c r="S379" s="1" t="s">
        <v>181</v>
      </c>
      <c r="T379" s="1" t="s">
        <v>4259</v>
      </c>
      <c r="U379" s="1" t="s">
        <v>1328</v>
      </c>
      <c r="V379" s="1" t="s">
        <v>4303</v>
      </c>
      <c r="Y379" s="1" t="s">
        <v>1329</v>
      </c>
      <c r="Z379" s="1" t="s">
        <v>5036</v>
      </c>
      <c r="AC379" s="1">
        <v>35</v>
      </c>
      <c r="AD379" s="1" t="s">
        <v>205</v>
      </c>
      <c r="AE379" s="1" t="s">
        <v>5214</v>
      </c>
    </row>
    <row r="380" spans="1:31" ht="13.5" customHeight="1">
      <c r="A380" s="5" t="str">
        <f t="shared" si="18"/>
        <v>1861_화현내_0147</v>
      </c>
      <c r="B380" s="1">
        <v>1861</v>
      </c>
      <c r="C380" s="1" t="s">
        <v>9339</v>
      </c>
      <c r="D380" s="1" t="s">
        <v>9340</v>
      </c>
      <c r="E380" s="1">
        <v>379</v>
      </c>
      <c r="F380" s="1">
        <v>3</v>
      </c>
      <c r="G380" s="1" t="s">
        <v>1002</v>
      </c>
      <c r="H380" s="1" t="s">
        <v>4200</v>
      </c>
      <c r="I380" s="1">
        <v>8</v>
      </c>
      <c r="L380" s="1">
        <v>5</v>
      </c>
      <c r="M380" s="1" t="s">
        <v>1288</v>
      </c>
      <c r="N380" s="1" t="s">
        <v>7407</v>
      </c>
      <c r="S380" s="1" t="s">
        <v>184</v>
      </c>
      <c r="T380" s="1" t="s">
        <v>4260</v>
      </c>
      <c r="W380" s="1" t="s">
        <v>97</v>
      </c>
      <c r="X380" s="1" t="s">
        <v>8953</v>
      </c>
      <c r="Y380" s="1" t="s">
        <v>10</v>
      </c>
      <c r="Z380" s="1" t="s">
        <v>4364</v>
      </c>
      <c r="AC380" s="1">
        <v>32</v>
      </c>
      <c r="AD380" s="1" t="s">
        <v>247</v>
      </c>
      <c r="AE380" s="1" t="s">
        <v>5242</v>
      </c>
    </row>
    <row r="381" spans="1:72" ht="13.5" customHeight="1">
      <c r="A381" s="5" t="str">
        <f t="shared" si="18"/>
        <v>1861_화현내_0147</v>
      </c>
      <c r="B381" s="1">
        <v>1861</v>
      </c>
      <c r="C381" s="1" t="s">
        <v>9339</v>
      </c>
      <c r="D381" s="1" t="s">
        <v>9340</v>
      </c>
      <c r="E381" s="1">
        <v>380</v>
      </c>
      <c r="F381" s="1">
        <v>3</v>
      </c>
      <c r="G381" s="1" t="s">
        <v>1002</v>
      </c>
      <c r="H381" s="1" t="s">
        <v>4200</v>
      </c>
      <c r="I381" s="1">
        <v>9</v>
      </c>
      <c r="J381" s="1" t="s">
        <v>1330</v>
      </c>
      <c r="K381" s="1" t="s">
        <v>4238</v>
      </c>
      <c r="L381" s="1">
        <v>1</v>
      </c>
      <c r="M381" s="1" t="s">
        <v>8089</v>
      </c>
      <c r="N381" s="1" t="s">
        <v>8090</v>
      </c>
      <c r="O381" s="1" t="s">
        <v>6</v>
      </c>
      <c r="P381" s="1" t="s">
        <v>4255</v>
      </c>
      <c r="T381" s="1" t="s">
        <v>8746</v>
      </c>
      <c r="U381" s="1" t="s">
        <v>105</v>
      </c>
      <c r="V381" s="1" t="s">
        <v>4280</v>
      </c>
      <c r="W381" s="1" t="s">
        <v>317</v>
      </c>
      <c r="X381" s="1" t="s">
        <v>8954</v>
      </c>
      <c r="Y381" s="1" t="s">
        <v>1331</v>
      </c>
      <c r="Z381" s="1" t="s">
        <v>4886</v>
      </c>
      <c r="AC381" s="1">
        <v>55</v>
      </c>
      <c r="AJ381" s="1" t="s">
        <v>17</v>
      </c>
      <c r="AK381" s="1" t="s">
        <v>5254</v>
      </c>
      <c r="AL381" s="1" t="s">
        <v>141</v>
      </c>
      <c r="AM381" s="1" t="s">
        <v>5296</v>
      </c>
      <c r="AT381" s="1" t="s">
        <v>105</v>
      </c>
      <c r="AU381" s="1" t="s">
        <v>4280</v>
      </c>
      <c r="AV381" s="1" t="s">
        <v>1332</v>
      </c>
      <c r="AW381" s="1" t="s">
        <v>5809</v>
      </c>
      <c r="BG381" s="1" t="s">
        <v>105</v>
      </c>
      <c r="BH381" s="1" t="s">
        <v>4280</v>
      </c>
      <c r="BI381" s="1" t="s">
        <v>1214</v>
      </c>
      <c r="BJ381" s="1" t="s">
        <v>6334</v>
      </c>
      <c r="BM381" s="1" t="s">
        <v>1333</v>
      </c>
      <c r="BN381" s="1" t="s">
        <v>6749</v>
      </c>
      <c r="BQ381" s="1" t="s">
        <v>1334</v>
      </c>
      <c r="BR381" s="1" t="s">
        <v>7451</v>
      </c>
      <c r="BS381" s="1" t="s">
        <v>41</v>
      </c>
      <c r="BT381" s="1" t="s">
        <v>5259</v>
      </c>
    </row>
    <row r="382" spans="1:72" ht="13.5" customHeight="1">
      <c r="A382" s="5" t="str">
        <f t="shared" si="18"/>
        <v>1861_화현내_0147</v>
      </c>
      <c r="B382" s="1">
        <v>1861</v>
      </c>
      <c r="C382" s="1" t="s">
        <v>9339</v>
      </c>
      <c r="D382" s="1" t="s">
        <v>9340</v>
      </c>
      <c r="E382" s="1">
        <v>381</v>
      </c>
      <c r="F382" s="1">
        <v>3</v>
      </c>
      <c r="G382" s="1" t="s">
        <v>1002</v>
      </c>
      <c r="H382" s="1" t="s">
        <v>4200</v>
      </c>
      <c r="I382" s="1">
        <v>9</v>
      </c>
      <c r="L382" s="1">
        <v>1</v>
      </c>
      <c r="M382" s="1" t="s">
        <v>8089</v>
      </c>
      <c r="N382" s="1" t="s">
        <v>8090</v>
      </c>
      <c r="S382" s="1" t="s">
        <v>49</v>
      </c>
      <c r="T382" s="1" t="s">
        <v>967</v>
      </c>
      <c r="W382" s="1" t="s">
        <v>135</v>
      </c>
      <c r="X382" s="1" t="s">
        <v>8845</v>
      </c>
      <c r="Y382" s="1" t="s">
        <v>10</v>
      </c>
      <c r="Z382" s="1" t="s">
        <v>4364</v>
      </c>
      <c r="AC382" s="1">
        <v>40</v>
      </c>
      <c r="AD382" s="1" t="s">
        <v>40</v>
      </c>
      <c r="AE382" s="1" t="s">
        <v>5219</v>
      </c>
      <c r="AJ382" s="1" t="s">
        <v>17</v>
      </c>
      <c r="AK382" s="1" t="s">
        <v>5254</v>
      </c>
      <c r="AL382" s="1" t="s">
        <v>95</v>
      </c>
      <c r="AM382" s="1" t="s">
        <v>5256</v>
      </c>
      <c r="AT382" s="1" t="s">
        <v>105</v>
      </c>
      <c r="AU382" s="1" t="s">
        <v>4280</v>
      </c>
      <c r="AV382" s="1" t="s">
        <v>829</v>
      </c>
      <c r="AW382" s="1" t="s">
        <v>5808</v>
      </c>
      <c r="BG382" s="1" t="s">
        <v>105</v>
      </c>
      <c r="BH382" s="1" t="s">
        <v>4280</v>
      </c>
      <c r="BI382" s="1" t="s">
        <v>484</v>
      </c>
      <c r="BJ382" s="1" t="s">
        <v>5154</v>
      </c>
      <c r="BM382" s="1" t="s">
        <v>636</v>
      </c>
      <c r="BN382" s="1" t="s">
        <v>6748</v>
      </c>
      <c r="BQ382" s="1" t="s">
        <v>1335</v>
      </c>
      <c r="BR382" s="1" t="s">
        <v>7146</v>
      </c>
      <c r="BS382" s="1" t="s">
        <v>388</v>
      </c>
      <c r="BT382" s="1" t="s">
        <v>5267</v>
      </c>
    </row>
    <row r="383" spans="1:72" ht="13.5" customHeight="1">
      <c r="A383" s="5" t="str">
        <f t="shared" si="18"/>
        <v>1861_화현내_0147</v>
      </c>
      <c r="B383" s="1">
        <v>1861</v>
      </c>
      <c r="C383" s="1" t="s">
        <v>9339</v>
      </c>
      <c r="D383" s="1" t="s">
        <v>9340</v>
      </c>
      <c r="E383" s="1">
        <v>382</v>
      </c>
      <c r="F383" s="1">
        <v>3</v>
      </c>
      <c r="G383" s="1" t="s">
        <v>1002</v>
      </c>
      <c r="H383" s="1" t="s">
        <v>4200</v>
      </c>
      <c r="I383" s="1">
        <v>9</v>
      </c>
      <c r="L383" s="1">
        <v>2</v>
      </c>
      <c r="M383" s="1" t="s">
        <v>8091</v>
      </c>
      <c r="N383" s="1" t="s">
        <v>8092</v>
      </c>
      <c r="T383" s="1" t="s">
        <v>8850</v>
      </c>
      <c r="U383" s="1" t="s">
        <v>1134</v>
      </c>
      <c r="V383" s="1" t="s">
        <v>4305</v>
      </c>
      <c r="W383" s="1" t="s">
        <v>38</v>
      </c>
      <c r="X383" s="1" t="s">
        <v>4338</v>
      </c>
      <c r="Y383" s="1" t="s">
        <v>729</v>
      </c>
      <c r="Z383" s="1" t="s">
        <v>5035</v>
      </c>
      <c r="AC383" s="1">
        <v>68</v>
      </c>
      <c r="AD383" s="1" t="s">
        <v>311</v>
      </c>
      <c r="AE383" s="1" t="s">
        <v>5191</v>
      </c>
      <c r="AJ383" s="1" t="s">
        <v>17</v>
      </c>
      <c r="AK383" s="1" t="s">
        <v>5254</v>
      </c>
      <c r="AL383" s="1" t="s">
        <v>1109</v>
      </c>
      <c r="AM383" s="1" t="s">
        <v>5292</v>
      </c>
      <c r="AT383" s="1" t="s">
        <v>528</v>
      </c>
      <c r="AU383" s="1" t="s">
        <v>5335</v>
      </c>
      <c r="BG383" s="1" t="s">
        <v>1304</v>
      </c>
      <c r="BH383" s="1" t="s">
        <v>5334</v>
      </c>
      <c r="BI383" s="1" t="s">
        <v>1336</v>
      </c>
      <c r="BJ383" s="1" t="s">
        <v>6333</v>
      </c>
      <c r="BK383" s="1" t="s">
        <v>1304</v>
      </c>
      <c r="BL383" s="1" t="s">
        <v>5334</v>
      </c>
      <c r="BM383" s="1" t="s">
        <v>1337</v>
      </c>
      <c r="BN383" s="1" t="s">
        <v>5547</v>
      </c>
      <c r="BO383" s="1" t="s">
        <v>105</v>
      </c>
      <c r="BP383" s="1" t="s">
        <v>4280</v>
      </c>
      <c r="BQ383" s="1" t="s">
        <v>1338</v>
      </c>
      <c r="BR383" s="1" t="s">
        <v>7211</v>
      </c>
      <c r="BS383" s="1" t="s">
        <v>41</v>
      </c>
      <c r="BT383" s="1" t="s">
        <v>5259</v>
      </c>
    </row>
    <row r="384" spans="1:72" ht="13.5" customHeight="1">
      <c r="A384" s="5" t="str">
        <f t="shared" si="18"/>
        <v>1861_화현내_0147</v>
      </c>
      <c r="B384" s="1">
        <v>1861</v>
      </c>
      <c r="C384" s="1" t="s">
        <v>9339</v>
      </c>
      <c r="D384" s="1" t="s">
        <v>9340</v>
      </c>
      <c r="E384" s="1">
        <v>383</v>
      </c>
      <c r="F384" s="1">
        <v>3</v>
      </c>
      <c r="G384" s="1" t="s">
        <v>1002</v>
      </c>
      <c r="H384" s="1" t="s">
        <v>4200</v>
      </c>
      <c r="I384" s="1">
        <v>9</v>
      </c>
      <c r="L384" s="1">
        <v>2</v>
      </c>
      <c r="M384" s="1" t="s">
        <v>8091</v>
      </c>
      <c r="N384" s="1" t="s">
        <v>8092</v>
      </c>
      <c r="S384" s="1" t="s">
        <v>49</v>
      </c>
      <c r="T384" s="1" t="s">
        <v>967</v>
      </c>
      <c r="W384" s="1" t="s">
        <v>97</v>
      </c>
      <c r="X384" s="1" t="s">
        <v>8851</v>
      </c>
      <c r="Y384" s="1" t="s">
        <v>10</v>
      </c>
      <c r="Z384" s="1" t="s">
        <v>4364</v>
      </c>
      <c r="AC384" s="1">
        <v>60</v>
      </c>
      <c r="AD384" s="1" t="s">
        <v>269</v>
      </c>
      <c r="AE384" s="1" t="s">
        <v>5246</v>
      </c>
      <c r="AJ384" s="1" t="s">
        <v>17</v>
      </c>
      <c r="AK384" s="1" t="s">
        <v>5254</v>
      </c>
      <c r="AL384" s="1" t="s">
        <v>88</v>
      </c>
      <c r="AM384" s="1" t="s">
        <v>7489</v>
      </c>
      <c r="AT384" s="1" t="s">
        <v>105</v>
      </c>
      <c r="AU384" s="1" t="s">
        <v>4280</v>
      </c>
      <c r="AV384" s="1" t="s">
        <v>1339</v>
      </c>
      <c r="AW384" s="1" t="s">
        <v>5807</v>
      </c>
      <c r="BG384" s="1" t="s">
        <v>105</v>
      </c>
      <c r="BH384" s="1" t="s">
        <v>4280</v>
      </c>
      <c r="BI384" s="1" t="s">
        <v>1340</v>
      </c>
      <c r="BJ384" s="1" t="s">
        <v>7517</v>
      </c>
      <c r="BK384" s="1" t="s">
        <v>105</v>
      </c>
      <c r="BL384" s="1" t="s">
        <v>4280</v>
      </c>
      <c r="BM384" s="1" t="s">
        <v>1341</v>
      </c>
      <c r="BN384" s="1" t="s">
        <v>6742</v>
      </c>
      <c r="BO384" s="1" t="s">
        <v>105</v>
      </c>
      <c r="BP384" s="1" t="s">
        <v>4280</v>
      </c>
      <c r="BQ384" s="1" t="s">
        <v>1342</v>
      </c>
      <c r="BR384" s="1" t="s">
        <v>7796</v>
      </c>
      <c r="BS384" s="1" t="s">
        <v>58</v>
      </c>
      <c r="BT384" s="1" t="s">
        <v>5258</v>
      </c>
    </row>
    <row r="385" spans="1:31" ht="13.5" customHeight="1">
      <c r="A385" s="5" t="str">
        <f t="shared" si="18"/>
        <v>1861_화현내_0147</v>
      </c>
      <c r="B385" s="1">
        <v>1861</v>
      </c>
      <c r="C385" s="1" t="s">
        <v>9339</v>
      </c>
      <c r="D385" s="1" t="s">
        <v>9340</v>
      </c>
      <c r="E385" s="1">
        <v>384</v>
      </c>
      <c r="F385" s="1">
        <v>3</v>
      </c>
      <c r="G385" s="1" t="s">
        <v>1002</v>
      </c>
      <c r="H385" s="1" t="s">
        <v>4200</v>
      </c>
      <c r="I385" s="1">
        <v>9</v>
      </c>
      <c r="L385" s="1">
        <v>2</v>
      </c>
      <c r="M385" s="1" t="s">
        <v>8091</v>
      </c>
      <c r="N385" s="1" t="s">
        <v>8092</v>
      </c>
      <c r="S385" s="1" t="s">
        <v>181</v>
      </c>
      <c r="T385" s="1" t="s">
        <v>4259</v>
      </c>
      <c r="Y385" s="1" t="s">
        <v>1343</v>
      </c>
      <c r="Z385" s="1" t="s">
        <v>4744</v>
      </c>
      <c r="AC385" s="1">
        <v>23</v>
      </c>
      <c r="AD385" s="1" t="s">
        <v>359</v>
      </c>
      <c r="AE385" s="1" t="s">
        <v>5217</v>
      </c>
    </row>
    <row r="386" spans="1:31" ht="13.5" customHeight="1">
      <c r="A386" s="5" t="str">
        <f t="shared" si="18"/>
        <v>1861_화현내_0147</v>
      </c>
      <c r="B386" s="1">
        <v>1861</v>
      </c>
      <c r="C386" s="1" t="s">
        <v>9339</v>
      </c>
      <c r="D386" s="1" t="s">
        <v>9340</v>
      </c>
      <c r="E386" s="1">
        <v>385</v>
      </c>
      <c r="F386" s="1">
        <v>3</v>
      </c>
      <c r="G386" s="1" t="s">
        <v>1002</v>
      </c>
      <c r="H386" s="1" t="s">
        <v>4200</v>
      </c>
      <c r="I386" s="1">
        <v>9</v>
      </c>
      <c r="L386" s="1">
        <v>2</v>
      </c>
      <c r="M386" s="1" t="s">
        <v>8091</v>
      </c>
      <c r="N386" s="1" t="s">
        <v>8092</v>
      </c>
      <c r="S386" s="1" t="s">
        <v>297</v>
      </c>
      <c r="T386" s="1" t="s">
        <v>4258</v>
      </c>
      <c r="AC386" s="1">
        <v>15</v>
      </c>
      <c r="AD386" s="1" t="s">
        <v>118</v>
      </c>
      <c r="AE386" s="1" t="s">
        <v>5227</v>
      </c>
    </row>
    <row r="387" spans="1:72" ht="13.5" customHeight="1">
      <c r="A387" s="5" t="str">
        <f t="shared" si="18"/>
        <v>1861_화현내_0147</v>
      </c>
      <c r="B387" s="1">
        <v>1861</v>
      </c>
      <c r="C387" s="1" t="s">
        <v>9339</v>
      </c>
      <c r="D387" s="1" t="s">
        <v>9340</v>
      </c>
      <c r="E387" s="1">
        <v>386</v>
      </c>
      <c r="F387" s="1">
        <v>3</v>
      </c>
      <c r="G387" s="1" t="s">
        <v>1002</v>
      </c>
      <c r="H387" s="1" t="s">
        <v>4200</v>
      </c>
      <c r="I387" s="1">
        <v>9</v>
      </c>
      <c r="L387" s="1">
        <v>3</v>
      </c>
      <c r="M387" s="1" t="s">
        <v>8093</v>
      </c>
      <c r="N387" s="1" t="s">
        <v>8094</v>
      </c>
      <c r="T387" s="1" t="s">
        <v>8768</v>
      </c>
      <c r="U387" s="1" t="s">
        <v>266</v>
      </c>
      <c r="V387" s="1" t="s">
        <v>4309</v>
      </c>
      <c r="W387" s="1" t="s">
        <v>135</v>
      </c>
      <c r="X387" s="1" t="s">
        <v>8955</v>
      </c>
      <c r="Y387" s="1" t="s">
        <v>1344</v>
      </c>
      <c r="Z387" s="1" t="s">
        <v>4381</v>
      </c>
      <c r="AC387" s="1">
        <v>53</v>
      </c>
      <c r="AD387" s="1" t="s">
        <v>103</v>
      </c>
      <c r="AE387" s="1" t="s">
        <v>5215</v>
      </c>
      <c r="AJ387" s="1" t="s">
        <v>17</v>
      </c>
      <c r="AK387" s="1" t="s">
        <v>5254</v>
      </c>
      <c r="AL387" s="1" t="s">
        <v>165</v>
      </c>
      <c r="AM387" s="1" t="s">
        <v>5302</v>
      </c>
      <c r="AT387" s="1" t="s">
        <v>105</v>
      </c>
      <c r="AU387" s="1" t="s">
        <v>4280</v>
      </c>
      <c r="AV387" s="1" t="s">
        <v>1345</v>
      </c>
      <c r="AW387" s="1" t="s">
        <v>5806</v>
      </c>
      <c r="BG387" s="1" t="s">
        <v>105</v>
      </c>
      <c r="BH387" s="1" t="s">
        <v>4280</v>
      </c>
      <c r="BI387" s="1" t="s">
        <v>1115</v>
      </c>
      <c r="BJ387" s="1" t="s">
        <v>6332</v>
      </c>
      <c r="BM387" s="1" t="s">
        <v>1346</v>
      </c>
      <c r="BN387" s="1" t="s">
        <v>5349</v>
      </c>
      <c r="BO387" s="1" t="s">
        <v>105</v>
      </c>
      <c r="BP387" s="1" t="s">
        <v>4280</v>
      </c>
      <c r="BQ387" s="1" t="s">
        <v>1347</v>
      </c>
      <c r="BR387" s="1" t="s">
        <v>7210</v>
      </c>
      <c r="BS387" s="1" t="s">
        <v>130</v>
      </c>
      <c r="BT387" s="1" t="s">
        <v>5257</v>
      </c>
    </row>
    <row r="388" spans="1:31" ht="13.5" customHeight="1">
      <c r="A388" s="5" t="str">
        <f aca="true" t="shared" si="19" ref="A388:A408">HYPERLINK("http://kyu.snu.ac.kr/sdhj/index.jsp?type=hj/GK14782_00IH_0001_0148.jpg","1861_화현내_0148")</f>
        <v>1861_화현내_0148</v>
      </c>
      <c r="B388" s="1">
        <v>1861</v>
      </c>
      <c r="C388" s="1" t="s">
        <v>9339</v>
      </c>
      <c r="D388" s="1" t="s">
        <v>9340</v>
      </c>
      <c r="E388" s="1">
        <v>387</v>
      </c>
      <c r="F388" s="1">
        <v>3</v>
      </c>
      <c r="G388" s="1" t="s">
        <v>1002</v>
      </c>
      <c r="H388" s="1" t="s">
        <v>4200</v>
      </c>
      <c r="I388" s="1">
        <v>9</v>
      </c>
      <c r="L388" s="1">
        <v>3</v>
      </c>
      <c r="M388" s="1" t="s">
        <v>8093</v>
      </c>
      <c r="N388" s="1" t="s">
        <v>8094</v>
      </c>
      <c r="S388" s="1" t="s">
        <v>96</v>
      </c>
      <c r="T388" s="1" t="s">
        <v>4261</v>
      </c>
      <c r="W388" s="1" t="s">
        <v>290</v>
      </c>
      <c r="X388" s="1" t="s">
        <v>4337</v>
      </c>
      <c r="AC388" s="1">
        <v>77</v>
      </c>
      <c r="AD388" s="1" t="s">
        <v>854</v>
      </c>
      <c r="AE388" s="1" t="s">
        <v>5207</v>
      </c>
    </row>
    <row r="389" spans="1:72" ht="13.5" customHeight="1">
      <c r="A389" s="5" t="str">
        <f t="shared" si="19"/>
        <v>1861_화현내_0148</v>
      </c>
      <c r="B389" s="1">
        <v>1861</v>
      </c>
      <c r="C389" s="1" t="s">
        <v>9339</v>
      </c>
      <c r="D389" s="1" t="s">
        <v>9340</v>
      </c>
      <c r="E389" s="1">
        <v>388</v>
      </c>
      <c r="F389" s="1">
        <v>3</v>
      </c>
      <c r="G389" s="1" t="s">
        <v>1002</v>
      </c>
      <c r="H389" s="1" t="s">
        <v>4200</v>
      </c>
      <c r="I389" s="1">
        <v>9</v>
      </c>
      <c r="L389" s="1">
        <v>4</v>
      </c>
      <c r="M389" s="1" t="s">
        <v>1330</v>
      </c>
      <c r="N389" s="1" t="s">
        <v>4238</v>
      </c>
      <c r="T389" s="1" t="s">
        <v>8777</v>
      </c>
      <c r="U389" s="1" t="s">
        <v>230</v>
      </c>
      <c r="V389" s="1" t="s">
        <v>4290</v>
      </c>
      <c r="W389" s="1" t="s">
        <v>259</v>
      </c>
      <c r="X389" s="1" t="s">
        <v>4268</v>
      </c>
      <c r="Y389" s="1" t="s">
        <v>319</v>
      </c>
      <c r="Z389" s="1" t="s">
        <v>5034</v>
      </c>
      <c r="AC389" s="1">
        <v>57</v>
      </c>
      <c r="AD389" s="1" t="s">
        <v>623</v>
      </c>
      <c r="AE389" s="1" t="s">
        <v>5222</v>
      </c>
      <c r="AJ389" s="1" t="s">
        <v>17</v>
      </c>
      <c r="AK389" s="1" t="s">
        <v>5254</v>
      </c>
      <c r="AL389" s="1" t="s">
        <v>41</v>
      </c>
      <c r="AM389" s="1" t="s">
        <v>5259</v>
      </c>
      <c r="AT389" s="1" t="s">
        <v>105</v>
      </c>
      <c r="AU389" s="1" t="s">
        <v>4280</v>
      </c>
      <c r="AV389" s="1" t="s">
        <v>1348</v>
      </c>
      <c r="AW389" s="1" t="s">
        <v>5805</v>
      </c>
      <c r="BG389" s="1" t="s">
        <v>105</v>
      </c>
      <c r="BH389" s="1" t="s">
        <v>4280</v>
      </c>
      <c r="BI389" s="1" t="s">
        <v>1349</v>
      </c>
      <c r="BJ389" s="1" t="s">
        <v>6307</v>
      </c>
      <c r="BK389" s="1" t="s">
        <v>105</v>
      </c>
      <c r="BL389" s="1" t="s">
        <v>4280</v>
      </c>
      <c r="BM389" s="1" t="s">
        <v>1350</v>
      </c>
      <c r="BN389" s="1" t="s">
        <v>5567</v>
      </c>
      <c r="BO389" s="1" t="s">
        <v>105</v>
      </c>
      <c r="BP389" s="1" t="s">
        <v>4280</v>
      </c>
      <c r="BQ389" s="1" t="s">
        <v>1351</v>
      </c>
      <c r="BR389" s="1" t="s">
        <v>7737</v>
      </c>
      <c r="BS389" s="1" t="s">
        <v>165</v>
      </c>
      <c r="BT389" s="1" t="s">
        <v>5302</v>
      </c>
    </row>
    <row r="390" spans="1:31" ht="13.5" customHeight="1">
      <c r="A390" s="5" t="str">
        <f t="shared" si="19"/>
        <v>1861_화현내_0148</v>
      </c>
      <c r="B390" s="1">
        <v>1861</v>
      </c>
      <c r="C390" s="1" t="s">
        <v>9339</v>
      </c>
      <c r="D390" s="1" t="s">
        <v>9340</v>
      </c>
      <c r="E390" s="1">
        <v>389</v>
      </c>
      <c r="F390" s="1">
        <v>3</v>
      </c>
      <c r="G390" s="1" t="s">
        <v>1002</v>
      </c>
      <c r="H390" s="1" t="s">
        <v>4200</v>
      </c>
      <c r="I390" s="1">
        <v>9</v>
      </c>
      <c r="L390" s="1">
        <v>4</v>
      </c>
      <c r="M390" s="1" t="s">
        <v>1330</v>
      </c>
      <c r="N390" s="1" t="s">
        <v>4238</v>
      </c>
      <c r="S390" s="1" t="s">
        <v>131</v>
      </c>
      <c r="T390" s="1" t="s">
        <v>4263</v>
      </c>
      <c r="U390" s="1" t="s">
        <v>517</v>
      </c>
      <c r="V390" s="1" t="s">
        <v>4324</v>
      </c>
      <c r="Y390" s="1" t="s">
        <v>1352</v>
      </c>
      <c r="Z390" s="1" t="s">
        <v>7480</v>
      </c>
      <c r="AC390" s="1">
        <v>53</v>
      </c>
      <c r="AD390" s="1" t="s">
        <v>103</v>
      </c>
      <c r="AE390" s="1" t="s">
        <v>5215</v>
      </c>
    </row>
    <row r="391" spans="1:72" ht="13.5" customHeight="1">
      <c r="A391" s="5" t="str">
        <f t="shared" si="19"/>
        <v>1861_화현내_0148</v>
      </c>
      <c r="B391" s="1">
        <v>1861</v>
      </c>
      <c r="C391" s="1" t="s">
        <v>9339</v>
      </c>
      <c r="D391" s="1" t="s">
        <v>9340</v>
      </c>
      <c r="E391" s="1">
        <v>390</v>
      </c>
      <c r="F391" s="1">
        <v>3</v>
      </c>
      <c r="G391" s="1" t="s">
        <v>1002</v>
      </c>
      <c r="H391" s="1" t="s">
        <v>4200</v>
      </c>
      <c r="I391" s="1">
        <v>9</v>
      </c>
      <c r="L391" s="1">
        <v>5</v>
      </c>
      <c r="M391" s="1" t="s">
        <v>8095</v>
      </c>
      <c r="N391" s="1" t="s">
        <v>8096</v>
      </c>
      <c r="T391" s="1" t="s">
        <v>8795</v>
      </c>
      <c r="U391" s="1" t="s">
        <v>1032</v>
      </c>
      <c r="V391" s="1" t="s">
        <v>4323</v>
      </c>
      <c r="W391" s="1" t="s">
        <v>604</v>
      </c>
      <c r="X391" s="1" t="s">
        <v>4367</v>
      </c>
      <c r="Y391" s="1" t="s">
        <v>10</v>
      </c>
      <c r="Z391" s="1" t="s">
        <v>4364</v>
      </c>
      <c r="AC391" s="1">
        <v>58</v>
      </c>
      <c r="AD391" s="1" t="s">
        <v>433</v>
      </c>
      <c r="AE391" s="1" t="s">
        <v>5199</v>
      </c>
      <c r="AJ391" s="1" t="s">
        <v>17</v>
      </c>
      <c r="AK391" s="1" t="s">
        <v>5254</v>
      </c>
      <c r="AL391" s="1" t="s">
        <v>48</v>
      </c>
      <c r="AM391" s="1" t="s">
        <v>5276</v>
      </c>
      <c r="AT391" s="1" t="s">
        <v>105</v>
      </c>
      <c r="AU391" s="1" t="s">
        <v>4280</v>
      </c>
      <c r="AV391" s="1" t="s">
        <v>1213</v>
      </c>
      <c r="AW391" s="1" t="s">
        <v>5804</v>
      </c>
      <c r="BG391" s="1" t="s">
        <v>105</v>
      </c>
      <c r="BH391" s="1" t="s">
        <v>4280</v>
      </c>
      <c r="BI391" s="1" t="s">
        <v>1353</v>
      </c>
      <c r="BJ391" s="1" t="s">
        <v>6331</v>
      </c>
      <c r="BK391" s="1" t="s">
        <v>105</v>
      </c>
      <c r="BL391" s="1" t="s">
        <v>4280</v>
      </c>
      <c r="BM391" s="1" t="s">
        <v>1354</v>
      </c>
      <c r="BN391" s="1" t="s">
        <v>6747</v>
      </c>
      <c r="BO391" s="1" t="s">
        <v>105</v>
      </c>
      <c r="BP391" s="1" t="s">
        <v>4280</v>
      </c>
      <c r="BQ391" s="1" t="s">
        <v>1355</v>
      </c>
      <c r="BR391" s="1" t="s">
        <v>7709</v>
      </c>
      <c r="BS391" s="1" t="s">
        <v>148</v>
      </c>
      <c r="BT391" s="1" t="s">
        <v>5286</v>
      </c>
    </row>
    <row r="392" spans="1:31" ht="13.5" customHeight="1">
      <c r="A392" s="5" t="str">
        <f t="shared" si="19"/>
        <v>1861_화현내_0148</v>
      </c>
      <c r="B392" s="1">
        <v>1861</v>
      </c>
      <c r="C392" s="1" t="s">
        <v>9339</v>
      </c>
      <c r="D392" s="1" t="s">
        <v>9340</v>
      </c>
      <c r="E392" s="1">
        <v>391</v>
      </c>
      <c r="F392" s="1">
        <v>3</v>
      </c>
      <c r="G392" s="1" t="s">
        <v>1002</v>
      </c>
      <c r="H392" s="1" t="s">
        <v>4200</v>
      </c>
      <c r="I392" s="1">
        <v>9</v>
      </c>
      <c r="L392" s="1">
        <v>5</v>
      </c>
      <c r="M392" s="1" t="s">
        <v>8095</v>
      </c>
      <c r="N392" s="1" t="s">
        <v>8096</v>
      </c>
      <c r="S392" s="1" t="s">
        <v>181</v>
      </c>
      <c r="T392" s="1" t="s">
        <v>4259</v>
      </c>
      <c r="Y392" s="1" t="s">
        <v>1356</v>
      </c>
      <c r="Z392" s="1" t="s">
        <v>5016</v>
      </c>
      <c r="AC392" s="1">
        <v>36</v>
      </c>
      <c r="AD392" s="1" t="s">
        <v>519</v>
      </c>
      <c r="AE392" s="1" t="s">
        <v>5231</v>
      </c>
    </row>
    <row r="393" spans="1:72" ht="13.5" customHeight="1">
      <c r="A393" s="5" t="str">
        <f t="shared" si="19"/>
        <v>1861_화현내_0148</v>
      </c>
      <c r="B393" s="1">
        <v>1861</v>
      </c>
      <c r="C393" s="1" t="s">
        <v>9339</v>
      </c>
      <c r="D393" s="1" t="s">
        <v>9340</v>
      </c>
      <c r="E393" s="1">
        <v>392</v>
      </c>
      <c r="F393" s="1">
        <v>3</v>
      </c>
      <c r="G393" s="1" t="s">
        <v>1002</v>
      </c>
      <c r="H393" s="1" t="s">
        <v>4200</v>
      </c>
      <c r="I393" s="1">
        <v>10</v>
      </c>
      <c r="J393" s="1" t="s">
        <v>1357</v>
      </c>
      <c r="K393" s="1" t="s">
        <v>4237</v>
      </c>
      <c r="L393" s="1">
        <v>1</v>
      </c>
      <c r="M393" s="1" t="s">
        <v>8097</v>
      </c>
      <c r="N393" s="1" t="s">
        <v>8098</v>
      </c>
      <c r="T393" s="1" t="s">
        <v>8850</v>
      </c>
      <c r="U393" s="1" t="s">
        <v>599</v>
      </c>
      <c r="V393" s="1" t="s">
        <v>4298</v>
      </c>
      <c r="W393" s="1" t="s">
        <v>135</v>
      </c>
      <c r="X393" s="1" t="s">
        <v>8866</v>
      </c>
      <c r="Y393" s="1" t="s">
        <v>1358</v>
      </c>
      <c r="Z393" s="1" t="s">
        <v>5033</v>
      </c>
      <c r="AC393" s="1">
        <v>58</v>
      </c>
      <c r="AJ393" s="1" t="s">
        <v>17</v>
      </c>
      <c r="AK393" s="1" t="s">
        <v>5254</v>
      </c>
      <c r="AL393" s="1" t="s">
        <v>165</v>
      </c>
      <c r="AM393" s="1" t="s">
        <v>5302</v>
      </c>
      <c r="AT393" s="1" t="s">
        <v>377</v>
      </c>
      <c r="AU393" s="1" t="s">
        <v>4312</v>
      </c>
      <c r="AV393" s="1" t="s">
        <v>1359</v>
      </c>
      <c r="AW393" s="1" t="s">
        <v>5803</v>
      </c>
      <c r="BG393" s="1" t="s">
        <v>377</v>
      </c>
      <c r="BH393" s="1" t="s">
        <v>4312</v>
      </c>
      <c r="BI393" s="1" t="s">
        <v>1360</v>
      </c>
      <c r="BJ393" s="1" t="s">
        <v>6330</v>
      </c>
      <c r="BM393" s="1" t="s">
        <v>1361</v>
      </c>
      <c r="BN393" s="1" t="s">
        <v>6746</v>
      </c>
      <c r="BQ393" s="1" t="s">
        <v>1362</v>
      </c>
      <c r="BR393" s="1" t="s">
        <v>7558</v>
      </c>
      <c r="BS393" s="1" t="s">
        <v>88</v>
      </c>
      <c r="BT393" s="1" t="s">
        <v>7489</v>
      </c>
    </row>
    <row r="394" spans="1:72" ht="13.5" customHeight="1">
      <c r="A394" s="5" t="str">
        <f t="shared" si="19"/>
        <v>1861_화현내_0148</v>
      </c>
      <c r="B394" s="1">
        <v>1861</v>
      </c>
      <c r="C394" s="1" t="s">
        <v>9339</v>
      </c>
      <c r="D394" s="1" t="s">
        <v>9340</v>
      </c>
      <c r="E394" s="1">
        <v>393</v>
      </c>
      <c r="F394" s="1">
        <v>3</v>
      </c>
      <c r="G394" s="1" t="s">
        <v>1002</v>
      </c>
      <c r="H394" s="1" t="s">
        <v>4200</v>
      </c>
      <c r="I394" s="1">
        <v>10</v>
      </c>
      <c r="L394" s="1">
        <v>1</v>
      </c>
      <c r="M394" s="1" t="s">
        <v>8097</v>
      </c>
      <c r="N394" s="1" t="s">
        <v>8098</v>
      </c>
      <c r="S394" s="1" t="s">
        <v>49</v>
      </c>
      <c r="T394" s="1" t="s">
        <v>967</v>
      </c>
      <c r="W394" s="1" t="s">
        <v>483</v>
      </c>
      <c r="X394" s="1" t="s">
        <v>4369</v>
      </c>
      <c r="Y394" s="1" t="s">
        <v>10</v>
      </c>
      <c r="Z394" s="1" t="s">
        <v>4364</v>
      </c>
      <c r="AC394" s="1">
        <v>48</v>
      </c>
      <c r="AJ394" s="1" t="s">
        <v>17</v>
      </c>
      <c r="AK394" s="1" t="s">
        <v>5254</v>
      </c>
      <c r="AL394" s="1" t="s">
        <v>1363</v>
      </c>
      <c r="AM394" s="1" t="s">
        <v>7497</v>
      </c>
      <c r="AT394" s="1" t="s">
        <v>105</v>
      </c>
      <c r="AU394" s="1" t="s">
        <v>4280</v>
      </c>
      <c r="AV394" s="1" t="s">
        <v>1364</v>
      </c>
      <c r="AW394" s="1" t="s">
        <v>4400</v>
      </c>
      <c r="BG394" s="1" t="s">
        <v>105</v>
      </c>
      <c r="BH394" s="1" t="s">
        <v>4280</v>
      </c>
      <c r="BI394" s="1" t="s">
        <v>1365</v>
      </c>
      <c r="BJ394" s="1" t="s">
        <v>6329</v>
      </c>
      <c r="BM394" s="1" t="s">
        <v>1366</v>
      </c>
      <c r="BN394" s="1" t="s">
        <v>6745</v>
      </c>
      <c r="BQ394" s="1" t="s">
        <v>1367</v>
      </c>
      <c r="BR394" s="1" t="s">
        <v>7749</v>
      </c>
      <c r="BS394" s="1" t="s">
        <v>74</v>
      </c>
      <c r="BT394" s="1" t="s">
        <v>4740</v>
      </c>
    </row>
    <row r="395" spans="1:72" ht="13.5" customHeight="1">
      <c r="A395" s="5" t="str">
        <f t="shared" si="19"/>
        <v>1861_화현내_0148</v>
      </c>
      <c r="B395" s="1">
        <v>1861</v>
      </c>
      <c r="C395" s="1" t="s">
        <v>9339</v>
      </c>
      <c r="D395" s="1" t="s">
        <v>9340</v>
      </c>
      <c r="E395" s="1">
        <v>394</v>
      </c>
      <c r="F395" s="1">
        <v>3</v>
      </c>
      <c r="G395" s="1" t="s">
        <v>1002</v>
      </c>
      <c r="H395" s="1" t="s">
        <v>4200</v>
      </c>
      <c r="I395" s="1">
        <v>10</v>
      </c>
      <c r="L395" s="1">
        <v>2</v>
      </c>
      <c r="M395" s="1" t="s">
        <v>8099</v>
      </c>
      <c r="N395" s="1" t="s">
        <v>8100</v>
      </c>
      <c r="T395" s="1" t="s">
        <v>8777</v>
      </c>
      <c r="U395" s="1" t="s">
        <v>1368</v>
      </c>
      <c r="V395" s="1" t="s">
        <v>4322</v>
      </c>
      <c r="W395" s="1" t="s">
        <v>135</v>
      </c>
      <c r="X395" s="1" t="s">
        <v>8778</v>
      </c>
      <c r="Y395" s="1" t="s">
        <v>150</v>
      </c>
      <c r="Z395" s="1" t="s">
        <v>5009</v>
      </c>
      <c r="AC395" s="1">
        <v>28</v>
      </c>
      <c r="AJ395" s="1" t="s">
        <v>17</v>
      </c>
      <c r="AK395" s="1" t="s">
        <v>5254</v>
      </c>
      <c r="AL395" s="1" t="s">
        <v>165</v>
      </c>
      <c r="AM395" s="1" t="s">
        <v>5302</v>
      </c>
      <c r="AT395" s="1" t="s">
        <v>105</v>
      </c>
      <c r="AU395" s="1" t="s">
        <v>4280</v>
      </c>
      <c r="AV395" s="1" t="s">
        <v>1369</v>
      </c>
      <c r="AW395" s="1" t="s">
        <v>5802</v>
      </c>
      <c r="BG395" s="1" t="s">
        <v>105</v>
      </c>
      <c r="BH395" s="1" t="s">
        <v>4280</v>
      </c>
      <c r="BI395" s="1" t="s">
        <v>1370</v>
      </c>
      <c r="BJ395" s="1" t="s">
        <v>6328</v>
      </c>
      <c r="BK395" s="1" t="s">
        <v>105</v>
      </c>
      <c r="BL395" s="1" t="s">
        <v>4280</v>
      </c>
      <c r="BM395" s="1" t="s">
        <v>1165</v>
      </c>
      <c r="BN395" s="1" t="s">
        <v>5054</v>
      </c>
      <c r="BO395" s="1" t="s">
        <v>105</v>
      </c>
      <c r="BP395" s="1" t="s">
        <v>4280</v>
      </c>
      <c r="BQ395" s="1" t="s">
        <v>1371</v>
      </c>
      <c r="BR395" s="1" t="s">
        <v>7605</v>
      </c>
      <c r="BS395" s="1" t="s">
        <v>88</v>
      </c>
      <c r="BT395" s="1" t="s">
        <v>7489</v>
      </c>
    </row>
    <row r="396" spans="1:29" ht="13.5" customHeight="1">
      <c r="A396" s="5" t="str">
        <f t="shared" si="19"/>
        <v>1861_화현내_0148</v>
      </c>
      <c r="B396" s="1">
        <v>1861</v>
      </c>
      <c r="C396" s="1" t="s">
        <v>9339</v>
      </c>
      <c r="D396" s="1" t="s">
        <v>9340</v>
      </c>
      <c r="E396" s="1">
        <v>395</v>
      </c>
      <c r="F396" s="1">
        <v>3</v>
      </c>
      <c r="G396" s="1" t="s">
        <v>1002</v>
      </c>
      <c r="H396" s="1" t="s">
        <v>4200</v>
      </c>
      <c r="I396" s="1">
        <v>10</v>
      </c>
      <c r="L396" s="1">
        <v>2</v>
      </c>
      <c r="M396" s="1" t="s">
        <v>8099</v>
      </c>
      <c r="N396" s="1" t="s">
        <v>8100</v>
      </c>
      <c r="S396" s="1" t="s">
        <v>96</v>
      </c>
      <c r="T396" s="1" t="s">
        <v>4261</v>
      </c>
      <c r="W396" s="1" t="s">
        <v>97</v>
      </c>
      <c r="X396" s="1" t="s">
        <v>8816</v>
      </c>
      <c r="Y396" s="1" t="s">
        <v>10</v>
      </c>
      <c r="Z396" s="1" t="s">
        <v>4364</v>
      </c>
      <c r="AC396" s="1">
        <v>56</v>
      </c>
    </row>
    <row r="397" spans="1:29" ht="13.5" customHeight="1">
      <c r="A397" s="5" t="str">
        <f t="shared" si="19"/>
        <v>1861_화현내_0148</v>
      </c>
      <c r="B397" s="1">
        <v>1861</v>
      </c>
      <c r="C397" s="1" t="s">
        <v>9339</v>
      </c>
      <c r="D397" s="1" t="s">
        <v>9340</v>
      </c>
      <c r="E397" s="1">
        <v>396</v>
      </c>
      <c r="F397" s="1">
        <v>3</v>
      </c>
      <c r="G397" s="1" t="s">
        <v>1002</v>
      </c>
      <c r="H397" s="1" t="s">
        <v>4200</v>
      </c>
      <c r="I397" s="1">
        <v>10</v>
      </c>
      <c r="L397" s="1">
        <v>2</v>
      </c>
      <c r="M397" s="1" t="s">
        <v>8099</v>
      </c>
      <c r="N397" s="1" t="s">
        <v>8100</v>
      </c>
      <c r="S397" s="1" t="s">
        <v>117</v>
      </c>
      <c r="T397" s="1" t="s">
        <v>4275</v>
      </c>
      <c r="AC397" s="1">
        <v>15</v>
      </c>
    </row>
    <row r="398" spans="1:72" ht="13.5" customHeight="1">
      <c r="A398" s="5" t="str">
        <f t="shared" si="19"/>
        <v>1861_화현내_0148</v>
      </c>
      <c r="B398" s="1">
        <v>1861</v>
      </c>
      <c r="C398" s="1" t="s">
        <v>9339</v>
      </c>
      <c r="D398" s="1" t="s">
        <v>9340</v>
      </c>
      <c r="E398" s="1">
        <v>397</v>
      </c>
      <c r="F398" s="1">
        <v>3</v>
      </c>
      <c r="G398" s="1" t="s">
        <v>1002</v>
      </c>
      <c r="H398" s="1" t="s">
        <v>4200</v>
      </c>
      <c r="I398" s="1">
        <v>10</v>
      </c>
      <c r="L398" s="1">
        <v>3</v>
      </c>
      <c r="M398" s="1" t="s">
        <v>1357</v>
      </c>
      <c r="N398" s="1" t="s">
        <v>4237</v>
      </c>
      <c r="T398" s="1" t="s">
        <v>8817</v>
      </c>
      <c r="U398" s="1" t="s">
        <v>105</v>
      </c>
      <c r="V398" s="1" t="s">
        <v>4280</v>
      </c>
      <c r="W398" s="1" t="s">
        <v>290</v>
      </c>
      <c r="X398" s="1" t="s">
        <v>4337</v>
      </c>
      <c r="Y398" s="1" t="s">
        <v>1372</v>
      </c>
      <c r="Z398" s="1" t="s">
        <v>4531</v>
      </c>
      <c r="AC398" s="1">
        <v>31</v>
      </c>
      <c r="AD398" s="1" t="s">
        <v>661</v>
      </c>
      <c r="AE398" s="1" t="s">
        <v>5238</v>
      </c>
      <c r="AJ398" s="1" t="s">
        <v>17</v>
      </c>
      <c r="AK398" s="1" t="s">
        <v>5254</v>
      </c>
      <c r="AL398" s="1" t="s">
        <v>130</v>
      </c>
      <c r="AM398" s="1" t="s">
        <v>5257</v>
      </c>
      <c r="AT398" s="1" t="s">
        <v>105</v>
      </c>
      <c r="AU398" s="1" t="s">
        <v>4280</v>
      </c>
      <c r="AV398" s="1" t="s">
        <v>1373</v>
      </c>
      <c r="AW398" s="1" t="s">
        <v>5779</v>
      </c>
      <c r="BG398" s="1" t="s">
        <v>105</v>
      </c>
      <c r="BH398" s="1" t="s">
        <v>4280</v>
      </c>
      <c r="BI398" s="1" t="s">
        <v>1374</v>
      </c>
      <c r="BJ398" s="1" t="s">
        <v>6327</v>
      </c>
      <c r="BK398" s="1" t="s">
        <v>105</v>
      </c>
      <c r="BL398" s="1" t="s">
        <v>4280</v>
      </c>
      <c r="BM398" s="1" t="s">
        <v>1375</v>
      </c>
      <c r="BN398" s="1" t="s">
        <v>6744</v>
      </c>
      <c r="BQ398" s="1" t="s">
        <v>1376</v>
      </c>
      <c r="BR398" s="1" t="s">
        <v>7843</v>
      </c>
      <c r="BS398" s="1" t="s">
        <v>74</v>
      </c>
      <c r="BT398" s="1" t="s">
        <v>4740</v>
      </c>
    </row>
    <row r="399" spans="1:72" ht="13.5" customHeight="1">
      <c r="A399" s="5" t="str">
        <f t="shared" si="19"/>
        <v>1861_화현내_0148</v>
      </c>
      <c r="B399" s="1">
        <v>1861</v>
      </c>
      <c r="C399" s="1" t="s">
        <v>9339</v>
      </c>
      <c r="D399" s="1" t="s">
        <v>9340</v>
      </c>
      <c r="E399" s="1">
        <v>398</v>
      </c>
      <c r="F399" s="1">
        <v>3</v>
      </c>
      <c r="G399" s="1" t="s">
        <v>1002</v>
      </c>
      <c r="H399" s="1" t="s">
        <v>4200</v>
      </c>
      <c r="I399" s="1">
        <v>10</v>
      </c>
      <c r="L399" s="1">
        <v>3</v>
      </c>
      <c r="M399" s="1" t="s">
        <v>1357</v>
      </c>
      <c r="N399" s="1" t="s">
        <v>4237</v>
      </c>
      <c r="S399" s="1" t="s">
        <v>49</v>
      </c>
      <c r="T399" s="1" t="s">
        <v>967</v>
      </c>
      <c r="W399" s="1" t="s">
        <v>267</v>
      </c>
      <c r="X399" s="1" t="s">
        <v>4342</v>
      </c>
      <c r="Y399" s="1" t="s">
        <v>10</v>
      </c>
      <c r="Z399" s="1" t="s">
        <v>4364</v>
      </c>
      <c r="AC399" s="1">
        <v>31</v>
      </c>
      <c r="AJ399" s="1" t="s">
        <v>17</v>
      </c>
      <c r="AK399" s="1" t="s">
        <v>5254</v>
      </c>
      <c r="AL399" s="1" t="s">
        <v>796</v>
      </c>
      <c r="AM399" s="1" t="s">
        <v>7499</v>
      </c>
      <c r="AT399" s="1" t="s">
        <v>110</v>
      </c>
      <c r="AU399" s="1" t="s">
        <v>4271</v>
      </c>
      <c r="AV399" s="1" t="s">
        <v>1377</v>
      </c>
      <c r="AW399" s="1" t="s">
        <v>5351</v>
      </c>
      <c r="BG399" s="1" t="s">
        <v>110</v>
      </c>
      <c r="BH399" s="1" t="s">
        <v>4271</v>
      </c>
      <c r="BI399" s="1" t="s">
        <v>1378</v>
      </c>
      <c r="BJ399" s="1" t="s">
        <v>6108</v>
      </c>
      <c r="BK399" s="1" t="s">
        <v>110</v>
      </c>
      <c r="BL399" s="1" t="s">
        <v>4271</v>
      </c>
      <c r="BM399" s="1" t="s">
        <v>1379</v>
      </c>
      <c r="BN399" s="1" t="s">
        <v>5044</v>
      </c>
      <c r="BQ399" s="1" t="s">
        <v>1380</v>
      </c>
      <c r="BR399" s="1" t="s">
        <v>7209</v>
      </c>
      <c r="BS399" s="1" t="s">
        <v>148</v>
      </c>
      <c r="BT399" s="1" t="s">
        <v>5286</v>
      </c>
    </row>
    <row r="400" spans="1:31" ht="13.5" customHeight="1">
      <c r="A400" s="5" t="str">
        <f t="shared" si="19"/>
        <v>1861_화현내_0148</v>
      </c>
      <c r="B400" s="1">
        <v>1861</v>
      </c>
      <c r="C400" s="1" t="s">
        <v>9339</v>
      </c>
      <c r="D400" s="1" t="s">
        <v>9340</v>
      </c>
      <c r="E400" s="1">
        <v>399</v>
      </c>
      <c r="F400" s="1">
        <v>3</v>
      </c>
      <c r="G400" s="1" t="s">
        <v>1002</v>
      </c>
      <c r="H400" s="1" t="s">
        <v>4200</v>
      </c>
      <c r="I400" s="1">
        <v>10</v>
      </c>
      <c r="L400" s="1">
        <v>3</v>
      </c>
      <c r="M400" s="1" t="s">
        <v>1357</v>
      </c>
      <c r="N400" s="1" t="s">
        <v>4237</v>
      </c>
      <c r="S400" s="1" t="s">
        <v>96</v>
      </c>
      <c r="T400" s="1" t="s">
        <v>4261</v>
      </c>
      <c r="W400" s="1" t="s">
        <v>135</v>
      </c>
      <c r="X400" s="1" t="s">
        <v>8873</v>
      </c>
      <c r="Y400" s="1" t="s">
        <v>10</v>
      </c>
      <c r="Z400" s="1" t="s">
        <v>4364</v>
      </c>
      <c r="AC400" s="1">
        <v>50</v>
      </c>
      <c r="AD400" s="1" t="s">
        <v>167</v>
      </c>
      <c r="AE400" s="1" t="s">
        <v>5216</v>
      </c>
    </row>
    <row r="401" spans="1:72" ht="13.5" customHeight="1">
      <c r="A401" s="5" t="str">
        <f t="shared" si="19"/>
        <v>1861_화현내_0148</v>
      </c>
      <c r="B401" s="1">
        <v>1861</v>
      </c>
      <c r="C401" s="1" t="s">
        <v>9339</v>
      </c>
      <c r="D401" s="1" t="s">
        <v>9340</v>
      </c>
      <c r="E401" s="1">
        <v>400</v>
      </c>
      <c r="F401" s="1">
        <v>3</v>
      </c>
      <c r="G401" s="1" t="s">
        <v>1002</v>
      </c>
      <c r="H401" s="1" t="s">
        <v>4200</v>
      </c>
      <c r="I401" s="1">
        <v>10</v>
      </c>
      <c r="L401" s="1">
        <v>4</v>
      </c>
      <c r="M401" s="1" t="s">
        <v>8101</v>
      </c>
      <c r="N401" s="1" t="s">
        <v>8102</v>
      </c>
      <c r="T401" s="1" t="s">
        <v>8956</v>
      </c>
      <c r="U401" s="1" t="s">
        <v>567</v>
      </c>
      <c r="V401" s="1" t="s">
        <v>4318</v>
      </c>
      <c r="W401" s="1" t="s">
        <v>290</v>
      </c>
      <c r="X401" s="1" t="s">
        <v>4337</v>
      </c>
      <c r="Y401" s="1" t="s">
        <v>1381</v>
      </c>
      <c r="Z401" s="1" t="s">
        <v>4607</v>
      </c>
      <c r="AC401" s="1">
        <v>42</v>
      </c>
      <c r="AJ401" s="1" t="s">
        <v>17</v>
      </c>
      <c r="AK401" s="1" t="s">
        <v>5254</v>
      </c>
      <c r="AL401" s="1" t="s">
        <v>130</v>
      </c>
      <c r="AM401" s="1" t="s">
        <v>5257</v>
      </c>
      <c r="AT401" s="1" t="s">
        <v>270</v>
      </c>
      <c r="AU401" s="1" t="s">
        <v>5331</v>
      </c>
      <c r="AV401" s="1" t="s">
        <v>318</v>
      </c>
      <c r="AW401" s="1" t="s">
        <v>5079</v>
      </c>
      <c r="BG401" s="1" t="s">
        <v>270</v>
      </c>
      <c r="BH401" s="1" t="s">
        <v>5331</v>
      </c>
      <c r="BI401" s="1" t="s">
        <v>1382</v>
      </c>
      <c r="BJ401" s="1" t="s">
        <v>5792</v>
      </c>
      <c r="BM401" s="1" t="s">
        <v>1383</v>
      </c>
      <c r="BN401" s="1" t="s">
        <v>6743</v>
      </c>
      <c r="BQ401" s="1" t="s">
        <v>1384</v>
      </c>
      <c r="BR401" s="1" t="s">
        <v>7589</v>
      </c>
      <c r="BS401" s="1" t="s">
        <v>88</v>
      </c>
      <c r="BT401" s="1" t="s">
        <v>7489</v>
      </c>
    </row>
    <row r="402" spans="1:70" ht="13.5" customHeight="1">
      <c r="A402" s="5" t="str">
        <f t="shared" si="19"/>
        <v>1861_화현내_0148</v>
      </c>
      <c r="B402" s="1">
        <v>1861</v>
      </c>
      <c r="C402" s="1" t="s">
        <v>9339</v>
      </c>
      <c r="D402" s="1" t="s">
        <v>9340</v>
      </c>
      <c r="E402" s="1">
        <v>401</v>
      </c>
      <c r="F402" s="1">
        <v>3</v>
      </c>
      <c r="G402" s="1" t="s">
        <v>1002</v>
      </c>
      <c r="H402" s="1" t="s">
        <v>4200</v>
      </c>
      <c r="I402" s="1">
        <v>10</v>
      </c>
      <c r="L402" s="1">
        <v>4</v>
      </c>
      <c r="M402" s="1" t="s">
        <v>8101</v>
      </c>
      <c r="N402" s="1" t="s">
        <v>8102</v>
      </c>
      <c r="S402" s="1" t="s">
        <v>49</v>
      </c>
      <c r="T402" s="1" t="s">
        <v>967</v>
      </c>
      <c r="W402" s="1" t="s">
        <v>97</v>
      </c>
      <c r="X402" s="1" t="s">
        <v>8957</v>
      </c>
      <c r="Y402" s="1" t="s">
        <v>10</v>
      </c>
      <c r="Z402" s="1" t="s">
        <v>4364</v>
      </c>
      <c r="AC402" s="1">
        <v>37</v>
      </c>
      <c r="AJ402" s="1" t="s">
        <v>17</v>
      </c>
      <c r="AK402" s="1" t="s">
        <v>5254</v>
      </c>
      <c r="AL402" s="1" t="s">
        <v>88</v>
      </c>
      <c r="AM402" s="1" t="s">
        <v>7489</v>
      </c>
      <c r="AT402" s="1" t="s">
        <v>270</v>
      </c>
      <c r="AU402" s="1" t="s">
        <v>5331</v>
      </c>
      <c r="AV402" s="1" t="s">
        <v>1385</v>
      </c>
      <c r="AW402" s="1" t="s">
        <v>5801</v>
      </c>
      <c r="BG402" s="1" t="s">
        <v>270</v>
      </c>
      <c r="BH402" s="1" t="s">
        <v>5331</v>
      </c>
      <c r="BI402" s="1" t="s">
        <v>1386</v>
      </c>
      <c r="BJ402" s="1" t="s">
        <v>4642</v>
      </c>
      <c r="BM402" s="1" t="s">
        <v>1341</v>
      </c>
      <c r="BN402" s="1" t="s">
        <v>6742</v>
      </c>
      <c r="BQ402" s="1" t="s">
        <v>1387</v>
      </c>
      <c r="BR402" s="1" t="s">
        <v>7208</v>
      </c>
    </row>
    <row r="403" spans="1:72" ht="13.5" customHeight="1">
      <c r="A403" s="5" t="str">
        <f t="shared" si="19"/>
        <v>1861_화현내_0148</v>
      </c>
      <c r="B403" s="1">
        <v>1861</v>
      </c>
      <c r="C403" s="1" t="s">
        <v>9339</v>
      </c>
      <c r="D403" s="1" t="s">
        <v>9340</v>
      </c>
      <c r="E403" s="1">
        <v>402</v>
      </c>
      <c r="F403" s="1">
        <v>3</v>
      </c>
      <c r="G403" s="1" t="s">
        <v>1002</v>
      </c>
      <c r="H403" s="1" t="s">
        <v>4200</v>
      </c>
      <c r="I403" s="1">
        <v>10</v>
      </c>
      <c r="L403" s="1">
        <v>5</v>
      </c>
      <c r="M403" s="1" t="s">
        <v>8103</v>
      </c>
      <c r="N403" s="1" t="s">
        <v>8104</v>
      </c>
      <c r="T403" s="1" t="s">
        <v>8928</v>
      </c>
      <c r="U403" s="1" t="s">
        <v>1388</v>
      </c>
      <c r="V403" s="1" t="s">
        <v>4321</v>
      </c>
      <c r="W403" s="1" t="s">
        <v>290</v>
      </c>
      <c r="X403" s="1" t="s">
        <v>4337</v>
      </c>
      <c r="Y403" s="1" t="s">
        <v>1389</v>
      </c>
      <c r="Z403" s="1" t="s">
        <v>7444</v>
      </c>
      <c r="AC403" s="1">
        <v>44</v>
      </c>
      <c r="AD403" s="1" t="s">
        <v>65</v>
      </c>
      <c r="AE403" s="1" t="s">
        <v>5142</v>
      </c>
      <c r="AJ403" s="1" t="s">
        <v>17</v>
      </c>
      <c r="AK403" s="1" t="s">
        <v>5254</v>
      </c>
      <c r="AL403" s="1" t="s">
        <v>130</v>
      </c>
      <c r="AM403" s="1" t="s">
        <v>5257</v>
      </c>
      <c r="AT403" s="1" t="s">
        <v>105</v>
      </c>
      <c r="AU403" s="1" t="s">
        <v>4280</v>
      </c>
      <c r="AV403" s="1" t="s">
        <v>1390</v>
      </c>
      <c r="AW403" s="1" t="s">
        <v>5014</v>
      </c>
      <c r="BG403" s="1" t="s">
        <v>105</v>
      </c>
      <c r="BH403" s="1" t="s">
        <v>4280</v>
      </c>
      <c r="BI403" s="1" t="s">
        <v>1391</v>
      </c>
      <c r="BJ403" s="1" t="s">
        <v>6326</v>
      </c>
      <c r="BK403" s="1" t="s">
        <v>105</v>
      </c>
      <c r="BL403" s="1" t="s">
        <v>4280</v>
      </c>
      <c r="BM403" s="1" t="s">
        <v>1172</v>
      </c>
      <c r="BN403" s="1" t="s">
        <v>6740</v>
      </c>
      <c r="BO403" s="1" t="s">
        <v>105</v>
      </c>
      <c r="BP403" s="1" t="s">
        <v>4280</v>
      </c>
      <c r="BQ403" s="1" t="s">
        <v>1392</v>
      </c>
      <c r="BR403" s="1" t="s">
        <v>7797</v>
      </c>
      <c r="BS403" s="1" t="s">
        <v>165</v>
      </c>
      <c r="BT403" s="1" t="s">
        <v>5302</v>
      </c>
    </row>
    <row r="404" spans="1:29" ht="13.5" customHeight="1">
      <c r="A404" s="5" t="str">
        <f t="shared" si="19"/>
        <v>1861_화현내_0148</v>
      </c>
      <c r="B404" s="1">
        <v>1861</v>
      </c>
      <c r="C404" s="1" t="s">
        <v>9339</v>
      </c>
      <c r="D404" s="1" t="s">
        <v>9340</v>
      </c>
      <c r="E404" s="1">
        <v>403</v>
      </c>
      <c r="F404" s="1">
        <v>3</v>
      </c>
      <c r="G404" s="1" t="s">
        <v>1002</v>
      </c>
      <c r="H404" s="1" t="s">
        <v>4200</v>
      </c>
      <c r="I404" s="1">
        <v>10</v>
      </c>
      <c r="L404" s="1">
        <v>5</v>
      </c>
      <c r="M404" s="1" t="s">
        <v>8103</v>
      </c>
      <c r="N404" s="1" t="s">
        <v>8104</v>
      </c>
      <c r="S404" s="1" t="s">
        <v>1049</v>
      </c>
      <c r="T404" s="1" t="s">
        <v>4272</v>
      </c>
      <c r="W404" s="1" t="s">
        <v>135</v>
      </c>
      <c r="X404" s="1" t="s">
        <v>8958</v>
      </c>
      <c r="Y404" s="1" t="s">
        <v>10</v>
      </c>
      <c r="Z404" s="1" t="s">
        <v>4364</v>
      </c>
      <c r="AC404" s="1">
        <v>80</v>
      </c>
    </row>
    <row r="405" spans="1:31" ht="13.5" customHeight="1">
      <c r="A405" s="5" t="str">
        <f t="shared" si="19"/>
        <v>1861_화현내_0148</v>
      </c>
      <c r="B405" s="1">
        <v>1861</v>
      </c>
      <c r="C405" s="1" t="s">
        <v>9339</v>
      </c>
      <c r="D405" s="1" t="s">
        <v>9340</v>
      </c>
      <c r="E405" s="1">
        <v>404</v>
      </c>
      <c r="F405" s="1">
        <v>3</v>
      </c>
      <c r="G405" s="1" t="s">
        <v>1002</v>
      </c>
      <c r="H405" s="1" t="s">
        <v>4200</v>
      </c>
      <c r="I405" s="1">
        <v>10</v>
      </c>
      <c r="L405" s="1">
        <v>5</v>
      </c>
      <c r="M405" s="1" t="s">
        <v>8103</v>
      </c>
      <c r="N405" s="1" t="s">
        <v>8104</v>
      </c>
      <c r="S405" s="1" t="s">
        <v>297</v>
      </c>
      <c r="T405" s="1" t="s">
        <v>4258</v>
      </c>
      <c r="AD405" s="1" t="s">
        <v>98</v>
      </c>
      <c r="AE405" s="1" t="s">
        <v>5192</v>
      </c>
    </row>
    <row r="406" spans="1:72" ht="13.5" customHeight="1">
      <c r="A406" s="5" t="str">
        <f t="shared" si="19"/>
        <v>1861_화현내_0148</v>
      </c>
      <c r="B406" s="1">
        <v>1861</v>
      </c>
      <c r="C406" s="1" t="s">
        <v>9339</v>
      </c>
      <c r="D406" s="1" t="s">
        <v>9340</v>
      </c>
      <c r="E406" s="1">
        <v>405</v>
      </c>
      <c r="F406" s="1">
        <v>3</v>
      </c>
      <c r="G406" s="1" t="s">
        <v>1002</v>
      </c>
      <c r="H406" s="1" t="s">
        <v>4200</v>
      </c>
      <c r="I406" s="1">
        <v>11</v>
      </c>
      <c r="J406" s="1" t="s">
        <v>1393</v>
      </c>
      <c r="K406" s="1" t="s">
        <v>7442</v>
      </c>
      <c r="L406" s="1">
        <v>1</v>
      </c>
      <c r="M406" s="1" t="s">
        <v>8105</v>
      </c>
      <c r="N406" s="1" t="s">
        <v>8106</v>
      </c>
      <c r="T406" s="1" t="s">
        <v>8959</v>
      </c>
      <c r="U406" s="1" t="s">
        <v>1394</v>
      </c>
      <c r="V406" s="1" t="s">
        <v>4320</v>
      </c>
      <c r="W406" s="1" t="s">
        <v>330</v>
      </c>
      <c r="X406" s="1" t="s">
        <v>4365</v>
      </c>
      <c r="Y406" s="1" t="s">
        <v>1395</v>
      </c>
      <c r="Z406" s="1" t="s">
        <v>5032</v>
      </c>
      <c r="AC406" s="1">
        <v>44</v>
      </c>
      <c r="AD406" s="1" t="s">
        <v>65</v>
      </c>
      <c r="AE406" s="1" t="s">
        <v>5142</v>
      </c>
      <c r="AJ406" s="1" t="s">
        <v>17</v>
      </c>
      <c r="AK406" s="1" t="s">
        <v>5254</v>
      </c>
      <c r="AL406" s="1" t="s">
        <v>229</v>
      </c>
      <c r="AM406" s="1" t="s">
        <v>5311</v>
      </c>
      <c r="AT406" s="1" t="s">
        <v>105</v>
      </c>
      <c r="AU406" s="1" t="s">
        <v>4280</v>
      </c>
      <c r="AV406" s="1" t="s">
        <v>1396</v>
      </c>
      <c r="AW406" s="1" t="s">
        <v>5794</v>
      </c>
      <c r="BG406" s="1" t="s">
        <v>105</v>
      </c>
      <c r="BH406" s="1" t="s">
        <v>4280</v>
      </c>
      <c r="BI406" s="1" t="s">
        <v>1260</v>
      </c>
      <c r="BJ406" s="1" t="s">
        <v>5044</v>
      </c>
      <c r="BK406" s="1" t="s">
        <v>105</v>
      </c>
      <c r="BL406" s="1" t="s">
        <v>4280</v>
      </c>
      <c r="BM406" s="1" t="s">
        <v>1273</v>
      </c>
      <c r="BN406" s="1" t="s">
        <v>6736</v>
      </c>
      <c r="BO406" s="1" t="s">
        <v>105</v>
      </c>
      <c r="BP406" s="1" t="s">
        <v>4280</v>
      </c>
      <c r="BQ406" s="1" t="s">
        <v>1397</v>
      </c>
      <c r="BR406" s="1" t="s">
        <v>7203</v>
      </c>
      <c r="BS406" s="1" t="s">
        <v>41</v>
      </c>
      <c r="BT406" s="1" t="s">
        <v>5259</v>
      </c>
    </row>
    <row r="407" spans="1:72" ht="13.5" customHeight="1">
      <c r="A407" s="5" t="str">
        <f t="shared" si="19"/>
        <v>1861_화현내_0148</v>
      </c>
      <c r="B407" s="1">
        <v>1861</v>
      </c>
      <c r="C407" s="1" t="s">
        <v>9339</v>
      </c>
      <c r="D407" s="1" t="s">
        <v>9340</v>
      </c>
      <c r="E407" s="1">
        <v>406</v>
      </c>
      <c r="F407" s="1">
        <v>3</v>
      </c>
      <c r="G407" s="1" t="s">
        <v>1002</v>
      </c>
      <c r="H407" s="1" t="s">
        <v>4200</v>
      </c>
      <c r="I407" s="1">
        <v>11</v>
      </c>
      <c r="L407" s="1">
        <v>1</v>
      </c>
      <c r="M407" s="1" t="s">
        <v>8105</v>
      </c>
      <c r="N407" s="1" t="s">
        <v>8106</v>
      </c>
      <c r="S407" s="1" t="s">
        <v>49</v>
      </c>
      <c r="T407" s="1" t="s">
        <v>967</v>
      </c>
      <c r="W407" s="1" t="s">
        <v>290</v>
      </c>
      <c r="X407" s="1" t="s">
        <v>4337</v>
      </c>
      <c r="Y407" s="1" t="s">
        <v>10</v>
      </c>
      <c r="Z407" s="1" t="s">
        <v>4364</v>
      </c>
      <c r="AC407" s="1">
        <v>40</v>
      </c>
      <c r="AD407" s="1" t="s">
        <v>40</v>
      </c>
      <c r="AE407" s="1" t="s">
        <v>5219</v>
      </c>
      <c r="AJ407" s="1" t="s">
        <v>17</v>
      </c>
      <c r="AK407" s="1" t="s">
        <v>5254</v>
      </c>
      <c r="AL407" s="1" t="s">
        <v>831</v>
      </c>
      <c r="AM407" s="1" t="s">
        <v>5272</v>
      </c>
      <c r="AT407" s="1" t="s">
        <v>110</v>
      </c>
      <c r="AU407" s="1" t="s">
        <v>4271</v>
      </c>
      <c r="AV407" s="1" t="s">
        <v>1398</v>
      </c>
      <c r="AW407" s="1" t="s">
        <v>4654</v>
      </c>
      <c r="BG407" s="1" t="s">
        <v>110</v>
      </c>
      <c r="BH407" s="1" t="s">
        <v>4271</v>
      </c>
      <c r="BI407" s="1" t="s">
        <v>1399</v>
      </c>
      <c r="BJ407" s="1" t="s">
        <v>6163</v>
      </c>
      <c r="BK407" s="1" t="s">
        <v>110</v>
      </c>
      <c r="BL407" s="1" t="s">
        <v>4271</v>
      </c>
      <c r="BM407" s="1" t="s">
        <v>1400</v>
      </c>
      <c r="BN407" s="1" t="s">
        <v>6714</v>
      </c>
      <c r="BO407" s="1" t="s">
        <v>110</v>
      </c>
      <c r="BP407" s="1" t="s">
        <v>4271</v>
      </c>
      <c r="BQ407" s="1" t="s">
        <v>1401</v>
      </c>
      <c r="BR407" s="1" t="s">
        <v>7849</v>
      </c>
      <c r="BS407" s="1" t="s">
        <v>141</v>
      </c>
      <c r="BT407" s="1" t="s">
        <v>5296</v>
      </c>
    </row>
    <row r="408" spans="1:31" ht="13.5" customHeight="1">
      <c r="A408" s="5" t="str">
        <f t="shared" si="19"/>
        <v>1861_화현내_0148</v>
      </c>
      <c r="B408" s="1">
        <v>1861</v>
      </c>
      <c r="C408" s="1" t="s">
        <v>9339</v>
      </c>
      <c r="D408" s="1" t="s">
        <v>9340</v>
      </c>
      <c r="E408" s="1">
        <v>407</v>
      </c>
      <c r="F408" s="1">
        <v>3</v>
      </c>
      <c r="G408" s="1" t="s">
        <v>1002</v>
      </c>
      <c r="H408" s="1" t="s">
        <v>4200</v>
      </c>
      <c r="I408" s="1">
        <v>11</v>
      </c>
      <c r="L408" s="1">
        <v>1</v>
      </c>
      <c r="M408" s="1" t="s">
        <v>8105</v>
      </c>
      <c r="N408" s="1" t="s">
        <v>8106</v>
      </c>
      <c r="S408" s="1" t="s">
        <v>96</v>
      </c>
      <c r="T408" s="1" t="s">
        <v>4261</v>
      </c>
      <c r="W408" s="1" t="s">
        <v>38</v>
      </c>
      <c r="X408" s="1" t="s">
        <v>4338</v>
      </c>
      <c r="Y408" s="1" t="s">
        <v>10</v>
      </c>
      <c r="Z408" s="1" t="s">
        <v>4364</v>
      </c>
      <c r="AC408" s="1">
        <v>79</v>
      </c>
      <c r="AD408" s="1" t="s">
        <v>564</v>
      </c>
      <c r="AE408" s="1" t="s">
        <v>5221</v>
      </c>
    </row>
    <row r="409" spans="1:72" ht="13.5" customHeight="1">
      <c r="A409" s="5" t="str">
        <f aca="true" t="shared" si="20" ref="A409:A432">HYPERLINK("http://kyu.snu.ac.kr/sdhj/index.jsp?type=hj/GK14782_00IH_0001_0149.jpg","1861_화현내_0149")</f>
        <v>1861_화현내_0149</v>
      </c>
      <c r="B409" s="1">
        <v>1861</v>
      </c>
      <c r="C409" s="1" t="s">
        <v>9339</v>
      </c>
      <c r="D409" s="1" t="s">
        <v>9340</v>
      </c>
      <c r="E409" s="1">
        <v>408</v>
      </c>
      <c r="F409" s="1">
        <v>3</v>
      </c>
      <c r="G409" s="1" t="s">
        <v>1002</v>
      </c>
      <c r="H409" s="1" t="s">
        <v>4200</v>
      </c>
      <c r="I409" s="1">
        <v>11</v>
      </c>
      <c r="L409" s="1">
        <v>2</v>
      </c>
      <c r="M409" s="1" t="s">
        <v>8107</v>
      </c>
      <c r="N409" s="1" t="s">
        <v>8108</v>
      </c>
      <c r="T409" s="1" t="s">
        <v>8749</v>
      </c>
      <c r="U409" s="1" t="s">
        <v>1402</v>
      </c>
      <c r="V409" s="1" t="s">
        <v>4319</v>
      </c>
      <c r="W409" s="1" t="s">
        <v>97</v>
      </c>
      <c r="X409" s="1" t="s">
        <v>8767</v>
      </c>
      <c r="Y409" s="1" t="s">
        <v>1403</v>
      </c>
      <c r="Z409" s="1" t="s">
        <v>5031</v>
      </c>
      <c r="AC409" s="1">
        <v>23</v>
      </c>
      <c r="AD409" s="1" t="s">
        <v>359</v>
      </c>
      <c r="AE409" s="1" t="s">
        <v>5217</v>
      </c>
      <c r="AJ409" s="1" t="s">
        <v>17</v>
      </c>
      <c r="AK409" s="1" t="s">
        <v>5254</v>
      </c>
      <c r="AL409" s="1" t="s">
        <v>88</v>
      </c>
      <c r="AM409" s="1" t="s">
        <v>7489</v>
      </c>
      <c r="AT409" s="1" t="s">
        <v>105</v>
      </c>
      <c r="AU409" s="1" t="s">
        <v>4280</v>
      </c>
      <c r="AV409" s="1" t="s">
        <v>1404</v>
      </c>
      <c r="AW409" s="1" t="s">
        <v>5800</v>
      </c>
      <c r="BG409" s="1" t="s">
        <v>105</v>
      </c>
      <c r="BH409" s="1" t="s">
        <v>4280</v>
      </c>
      <c r="BI409" s="1" t="s">
        <v>1405</v>
      </c>
      <c r="BJ409" s="1" t="s">
        <v>8960</v>
      </c>
      <c r="BK409" s="1" t="s">
        <v>105</v>
      </c>
      <c r="BL409" s="1" t="s">
        <v>4280</v>
      </c>
      <c r="BM409" s="1" t="s">
        <v>150</v>
      </c>
      <c r="BN409" s="1" t="s">
        <v>5009</v>
      </c>
      <c r="BO409" s="1" t="s">
        <v>105</v>
      </c>
      <c r="BP409" s="1" t="s">
        <v>4280</v>
      </c>
      <c r="BQ409" s="1" t="s">
        <v>1406</v>
      </c>
      <c r="BR409" s="1" t="s">
        <v>7207</v>
      </c>
      <c r="BS409" s="1" t="s">
        <v>209</v>
      </c>
      <c r="BT409" s="1" t="s">
        <v>5265</v>
      </c>
    </row>
    <row r="410" spans="1:29" ht="13.5" customHeight="1">
      <c r="A410" s="5" t="str">
        <f t="shared" si="20"/>
        <v>1861_화현내_0149</v>
      </c>
      <c r="B410" s="1">
        <v>1861</v>
      </c>
      <c r="C410" s="1" t="s">
        <v>9339</v>
      </c>
      <c r="D410" s="1" t="s">
        <v>9340</v>
      </c>
      <c r="E410" s="1">
        <v>409</v>
      </c>
      <c r="F410" s="1">
        <v>3</v>
      </c>
      <c r="G410" s="1" t="s">
        <v>1002</v>
      </c>
      <c r="H410" s="1" t="s">
        <v>4200</v>
      </c>
      <c r="I410" s="1">
        <v>11</v>
      </c>
      <c r="L410" s="1">
        <v>2</v>
      </c>
      <c r="M410" s="1" t="s">
        <v>8107</v>
      </c>
      <c r="N410" s="1" t="s">
        <v>8108</v>
      </c>
      <c r="S410" s="1" t="s">
        <v>96</v>
      </c>
      <c r="T410" s="1" t="s">
        <v>4261</v>
      </c>
      <c r="W410" s="1" t="s">
        <v>72</v>
      </c>
      <c r="X410" s="1" t="s">
        <v>4341</v>
      </c>
      <c r="Y410" s="1" t="s">
        <v>10</v>
      </c>
      <c r="Z410" s="1" t="s">
        <v>4364</v>
      </c>
      <c r="AC410" s="1">
        <v>43</v>
      </c>
    </row>
    <row r="411" spans="1:70" ht="13.5" customHeight="1">
      <c r="A411" s="5" t="str">
        <f t="shared" si="20"/>
        <v>1861_화현내_0149</v>
      </c>
      <c r="B411" s="1">
        <v>1861</v>
      </c>
      <c r="C411" s="1" t="s">
        <v>9339</v>
      </c>
      <c r="D411" s="1" t="s">
        <v>9340</v>
      </c>
      <c r="E411" s="1">
        <v>410</v>
      </c>
      <c r="F411" s="1">
        <v>3</v>
      </c>
      <c r="G411" s="1" t="s">
        <v>1002</v>
      </c>
      <c r="H411" s="1" t="s">
        <v>4200</v>
      </c>
      <c r="I411" s="1">
        <v>11</v>
      </c>
      <c r="L411" s="1">
        <v>3</v>
      </c>
      <c r="M411" s="1" t="s">
        <v>8961</v>
      </c>
      <c r="N411" s="1" t="s">
        <v>8109</v>
      </c>
      <c r="T411" s="1" t="s">
        <v>8962</v>
      </c>
      <c r="U411" s="1" t="s">
        <v>567</v>
      </c>
      <c r="V411" s="1" t="s">
        <v>4318</v>
      </c>
      <c r="W411" s="1" t="s">
        <v>97</v>
      </c>
      <c r="X411" s="1" t="s">
        <v>8963</v>
      </c>
      <c r="Y411" s="1" t="s">
        <v>8964</v>
      </c>
      <c r="Z411" s="1" t="s">
        <v>5030</v>
      </c>
      <c r="AC411" s="1">
        <v>67</v>
      </c>
      <c r="AD411" s="1" t="s">
        <v>727</v>
      </c>
      <c r="AE411" s="1" t="s">
        <v>5226</v>
      </c>
      <c r="AJ411" s="1" t="s">
        <v>17</v>
      </c>
      <c r="AK411" s="1" t="s">
        <v>5254</v>
      </c>
      <c r="AL411" s="1" t="s">
        <v>88</v>
      </c>
      <c r="AM411" s="1" t="s">
        <v>7489</v>
      </c>
      <c r="AT411" s="1" t="s">
        <v>270</v>
      </c>
      <c r="AU411" s="1" t="s">
        <v>5331</v>
      </c>
      <c r="AV411" s="1" t="s">
        <v>546</v>
      </c>
      <c r="AW411" s="1" t="s">
        <v>4422</v>
      </c>
      <c r="BG411" s="1" t="s">
        <v>270</v>
      </c>
      <c r="BH411" s="1" t="s">
        <v>5331</v>
      </c>
      <c r="BI411" s="1" t="s">
        <v>1407</v>
      </c>
      <c r="BJ411" s="1" t="s">
        <v>6325</v>
      </c>
      <c r="BK411" s="1" t="s">
        <v>270</v>
      </c>
      <c r="BL411" s="1" t="s">
        <v>5331</v>
      </c>
      <c r="BM411" s="1" t="s">
        <v>1408</v>
      </c>
      <c r="BN411" s="1" t="s">
        <v>6741</v>
      </c>
      <c r="BO411" s="1" t="s">
        <v>270</v>
      </c>
      <c r="BP411" s="1" t="s">
        <v>5331</v>
      </c>
      <c r="BQ411" s="1" t="s">
        <v>1409</v>
      </c>
      <c r="BR411" s="1" t="s">
        <v>7828</v>
      </c>
    </row>
    <row r="412" spans="1:29" ht="13.5" customHeight="1">
      <c r="A412" s="5" t="str">
        <f t="shared" si="20"/>
        <v>1861_화현내_0149</v>
      </c>
      <c r="B412" s="1">
        <v>1861</v>
      </c>
      <c r="C412" s="1" t="s">
        <v>9339</v>
      </c>
      <c r="D412" s="1" t="s">
        <v>9340</v>
      </c>
      <c r="E412" s="1">
        <v>411</v>
      </c>
      <c r="F412" s="1">
        <v>3</v>
      </c>
      <c r="G412" s="1" t="s">
        <v>1002</v>
      </c>
      <c r="H412" s="1" t="s">
        <v>4200</v>
      </c>
      <c r="I412" s="1">
        <v>11</v>
      </c>
      <c r="L412" s="1">
        <v>3</v>
      </c>
      <c r="M412" s="1" t="s">
        <v>8961</v>
      </c>
      <c r="N412" s="1" t="s">
        <v>8109</v>
      </c>
      <c r="S412" s="1" t="s">
        <v>297</v>
      </c>
      <c r="T412" s="1" t="s">
        <v>4258</v>
      </c>
      <c r="AC412" s="1">
        <v>20</v>
      </c>
    </row>
    <row r="413" spans="1:72" ht="13.5" customHeight="1">
      <c r="A413" s="5" t="str">
        <f t="shared" si="20"/>
        <v>1861_화현내_0149</v>
      </c>
      <c r="B413" s="1">
        <v>1861</v>
      </c>
      <c r="C413" s="1" t="s">
        <v>9339</v>
      </c>
      <c r="D413" s="1" t="s">
        <v>9340</v>
      </c>
      <c r="E413" s="1">
        <v>412</v>
      </c>
      <c r="F413" s="1">
        <v>3</v>
      </c>
      <c r="G413" s="1" t="s">
        <v>1002</v>
      </c>
      <c r="H413" s="1" t="s">
        <v>4200</v>
      </c>
      <c r="I413" s="1">
        <v>11</v>
      </c>
      <c r="L413" s="1">
        <v>4</v>
      </c>
      <c r="M413" s="1" t="s">
        <v>1393</v>
      </c>
      <c r="N413" s="1" t="s">
        <v>7442</v>
      </c>
      <c r="T413" s="1" t="s">
        <v>8928</v>
      </c>
      <c r="U413" s="1" t="s">
        <v>105</v>
      </c>
      <c r="V413" s="1" t="s">
        <v>4280</v>
      </c>
      <c r="W413" s="1" t="s">
        <v>290</v>
      </c>
      <c r="X413" s="1" t="s">
        <v>4337</v>
      </c>
      <c r="Y413" s="1" t="s">
        <v>1410</v>
      </c>
      <c r="Z413" s="1" t="s">
        <v>7456</v>
      </c>
      <c r="AC413" s="1">
        <v>41</v>
      </c>
      <c r="AJ413" s="1" t="s">
        <v>17</v>
      </c>
      <c r="AK413" s="1" t="s">
        <v>5254</v>
      </c>
      <c r="AL413" s="1" t="s">
        <v>130</v>
      </c>
      <c r="AM413" s="1" t="s">
        <v>5257</v>
      </c>
      <c r="AT413" s="1" t="s">
        <v>105</v>
      </c>
      <c r="AU413" s="1" t="s">
        <v>4280</v>
      </c>
      <c r="AV413" s="1" t="s">
        <v>1411</v>
      </c>
      <c r="AW413" s="1" t="s">
        <v>5799</v>
      </c>
      <c r="BG413" s="1" t="s">
        <v>105</v>
      </c>
      <c r="BH413" s="1" t="s">
        <v>4280</v>
      </c>
      <c r="BI413" s="1" t="s">
        <v>383</v>
      </c>
      <c r="BJ413" s="1" t="s">
        <v>5925</v>
      </c>
      <c r="BK413" s="1" t="s">
        <v>105</v>
      </c>
      <c r="BL413" s="1" t="s">
        <v>4280</v>
      </c>
      <c r="BM413" s="1" t="s">
        <v>1172</v>
      </c>
      <c r="BN413" s="1" t="s">
        <v>6740</v>
      </c>
      <c r="BO413" s="1" t="s">
        <v>105</v>
      </c>
      <c r="BP413" s="1" t="s">
        <v>4280</v>
      </c>
      <c r="BQ413" s="1" t="s">
        <v>1412</v>
      </c>
      <c r="BR413" s="1" t="s">
        <v>7559</v>
      </c>
      <c r="BS413" s="1" t="s">
        <v>88</v>
      </c>
      <c r="BT413" s="1" t="s">
        <v>7489</v>
      </c>
    </row>
    <row r="414" spans="1:72" ht="13.5" customHeight="1">
      <c r="A414" s="5" t="str">
        <f t="shared" si="20"/>
        <v>1861_화현내_0149</v>
      </c>
      <c r="B414" s="1">
        <v>1861</v>
      </c>
      <c r="C414" s="1" t="s">
        <v>9339</v>
      </c>
      <c r="D414" s="1" t="s">
        <v>9340</v>
      </c>
      <c r="E414" s="1">
        <v>413</v>
      </c>
      <c r="F414" s="1">
        <v>3</v>
      </c>
      <c r="G414" s="1" t="s">
        <v>1002</v>
      </c>
      <c r="H414" s="1" t="s">
        <v>4200</v>
      </c>
      <c r="I414" s="1">
        <v>11</v>
      </c>
      <c r="L414" s="1">
        <v>4</v>
      </c>
      <c r="M414" s="1" t="s">
        <v>1393</v>
      </c>
      <c r="N414" s="1" t="s">
        <v>7442</v>
      </c>
      <c r="S414" s="1" t="s">
        <v>49</v>
      </c>
      <c r="T414" s="1" t="s">
        <v>967</v>
      </c>
      <c r="W414" s="1" t="s">
        <v>101</v>
      </c>
      <c r="X414" s="1" t="s">
        <v>8965</v>
      </c>
      <c r="Y414" s="1" t="s">
        <v>10</v>
      </c>
      <c r="Z414" s="1" t="s">
        <v>4364</v>
      </c>
      <c r="AC414" s="1">
        <v>38</v>
      </c>
      <c r="AJ414" s="1" t="s">
        <v>17</v>
      </c>
      <c r="AK414" s="1" t="s">
        <v>5254</v>
      </c>
      <c r="AL414" s="1" t="s">
        <v>914</v>
      </c>
      <c r="AM414" s="1" t="s">
        <v>5284</v>
      </c>
      <c r="AT414" s="1" t="s">
        <v>105</v>
      </c>
      <c r="AU414" s="1" t="s">
        <v>4280</v>
      </c>
      <c r="AV414" s="1" t="s">
        <v>1413</v>
      </c>
      <c r="AW414" s="1" t="s">
        <v>5798</v>
      </c>
      <c r="BG414" s="1" t="s">
        <v>105</v>
      </c>
      <c r="BH414" s="1" t="s">
        <v>4280</v>
      </c>
      <c r="BI414" s="1" t="s">
        <v>1414</v>
      </c>
      <c r="BJ414" s="1" t="s">
        <v>6324</v>
      </c>
      <c r="BK414" s="1" t="s">
        <v>105</v>
      </c>
      <c r="BL414" s="1" t="s">
        <v>4280</v>
      </c>
      <c r="BM414" s="1" t="s">
        <v>1415</v>
      </c>
      <c r="BN414" s="1" t="s">
        <v>6739</v>
      </c>
      <c r="BO414" s="1" t="s">
        <v>105</v>
      </c>
      <c r="BP414" s="1" t="s">
        <v>4280</v>
      </c>
      <c r="BQ414" s="1" t="s">
        <v>1416</v>
      </c>
      <c r="BR414" s="1" t="s">
        <v>7206</v>
      </c>
      <c r="BS414" s="1" t="s">
        <v>172</v>
      </c>
      <c r="BT414" s="1" t="s">
        <v>5319</v>
      </c>
    </row>
    <row r="415" spans="1:29" ht="13.5" customHeight="1">
      <c r="A415" s="5" t="str">
        <f t="shared" si="20"/>
        <v>1861_화현내_0149</v>
      </c>
      <c r="B415" s="1">
        <v>1861</v>
      </c>
      <c r="C415" s="1" t="s">
        <v>9339</v>
      </c>
      <c r="D415" s="1" t="s">
        <v>9340</v>
      </c>
      <c r="E415" s="1">
        <v>414</v>
      </c>
      <c r="F415" s="1">
        <v>3</v>
      </c>
      <c r="G415" s="1" t="s">
        <v>1002</v>
      </c>
      <c r="H415" s="1" t="s">
        <v>4200</v>
      </c>
      <c r="I415" s="1">
        <v>11</v>
      </c>
      <c r="L415" s="1">
        <v>4</v>
      </c>
      <c r="M415" s="1" t="s">
        <v>1393</v>
      </c>
      <c r="N415" s="1" t="s">
        <v>7442</v>
      </c>
      <c r="S415" s="1" t="s">
        <v>131</v>
      </c>
      <c r="T415" s="1" t="s">
        <v>4263</v>
      </c>
      <c r="Y415" s="1" t="s">
        <v>1417</v>
      </c>
      <c r="Z415" s="1" t="s">
        <v>5029</v>
      </c>
      <c r="AC415" s="1">
        <v>38</v>
      </c>
    </row>
    <row r="416" spans="1:29" ht="13.5" customHeight="1">
      <c r="A416" s="5" t="str">
        <f t="shared" si="20"/>
        <v>1861_화현내_0149</v>
      </c>
      <c r="B416" s="1">
        <v>1861</v>
      </c>
      <c r="C416" s="1" t="s">
        <v>9339</v>
      </c>
      <c r="D416" s="1" t="s">
        <v>9340</v>
      </c>
      <c r="E416" s="1">
        <v>415</v>
      </c>
      <c r="F416" s="1">
        <v>3</v>
      </c>
      <c r="G416" s="1" t="s">
        <v>1002</v>
      </c>
      <c r="H416" s="1" t="s">
        <v>4200</v>
      </c>
      <c r="I416" s="1">
        <v>11</v>
      </c>
      <c r="L416" s="1">
        <v>4</v>
      </c>
      <c r="M416" s="1" t="s">
        <v>1393</v>
      </c>
      <c r="N416" s="1" t="s">
        <v>7442</v>
      </c>
      <c r="S416" s="1" t="s">
        <v>1418</v>
      </c>
      <c r="T416" s="1" t="s">
        <v>4262</v>
      </c>
      <c r="W416" s="1" t="s">
        <v>245</v>
      </c>
      <c r="X416" s="1" t="s">
        <v>4345</v>
      </c>
      <c r="Y416" s="1" t="s">
        <v>10</v>
      </c>
      <c r="Z416" s="1" t="s">
        <v>4364</v>
      </c>
      <c r="AC416" s="1">
        <v>38</v>
      </c>
    </row>
    <row r="417" spans="1:72" ht="13.5" customHeight="1">
      <c r="A417" s="5" t="str">
        <f t="shared" si="20"/>
        <v>1861_화현내_0149</v>
      </c>
      <c r="B417" s="1">
        <v>1861</v>
      </c>
      <c r="C417" s="1" t="s">
        <v>9339</v>
      </c>
      <c r="D417" s="1" t="s">
        <v>9340</v>
      </c>
      <c r="E417" s="1">
        <v>416</v>
      </c>
      <c r="F417" s="1">
        <v>3</v>
      </c>
      <c r="G417" s="1" t="s">
        <v>1002</v>
      </c>
      <c r="H417" s="1" t="s">
        <v>4200</v>
      </c>
      <c r="I417" s="1">
        <v>11</v>
      </c>
      <c r="L417" s="1">
        <v>5</v>
      </c>
      <c r="M417" s="1" t="s">
        <v>8966</v>
      </c>
      <c r="N417" s="1" t="s">
        <v>8110</v>
      </c>
      <c r="T417" s="1" t="s">
        <v>8749</v>
      </c>
      <c r="U417" s="1" t="s">
        <v>1328</v>
      </c>
      <c r="V417" s="1" t="s">
        <v>4303</v>
      </c>
      <c r="W417" s="1" t="s">
        <v>97</v>
      </c>
      <c r="X417" s="1" t="s">
        <v>8767</v>
      </c>
      <c r="Y417" s="1" t="s">
        <v>8967</v>
      </c>
      <c r="Z417" s="1" t="s">
        <v>5028</v>
      </c>
      <c r="AC417" s="1">
        <v>52</v>
      </c>
      <c r="AD417" s="1" t="s">
        <v>120</v>
      </c>
      <c r="AE417" s="1" t="s">
        <v>5232</v>
      </c>
      <c r="AJ417" s="1" t="s">
        <v>17</v>
      </c>
      <c r="AK417" s="1" t="s">
        <v>5254</v>
      </c>
      <c r="AL417" s="1" t="s">
        <v>88</v>
      </c>
      <c r="AM417" s="1" t="s">
        <v>7489</v>
      </c>
      <c r="AT417" s="1" t="s">
        <v>270</v>
      </c>
      <c r="AU417" s="1" t="s">
        <v>5331</v>
      </c>
      <c r="AV417" s="1" t="s">
        <v>1419</v>
      </c>
      <c r="AW417" s="1" t="s">
        <v>5797</v>
      </c>
      <c r="BG417" s="1" t="s">
        <v>270</v>
      </c>
      <c r="BH417" s="1" t="s">
        <v>5331</v>
      </c>
      <c r="BI417" s="1" t="s">
        <v>1420</v>
      </c>
      <c r="BJ417" s="1" t="s">
        <v>6323</v>
      </c>
      <c r="BK417" s="1" t="s">
        <v>270</v>
      </c>
      <c r="BL417" s="1" t="s">
        <v>5331</v>
      </c>
      <c r="BM417" s="1" t="s">
        <v>1421</v>
      </c>
      <c r="BN417" s="1" t="s">
        <v>6738</v>
      </c>
      <c r="BO417" s="1" t="s">
        <v>270</v>
      </c>
      <c r="BP417" s="1" t="s">
        <v>5331</v>
      </c>
      <c r="BQ417" s="1" t="s">
        <v>1422</v>
      </c>
      <c r="BR417" s="1" t="s">
        <v>7205</v>
      </c>
      <c r="BS417" s="1" t="s">
        <v>848</v>
      </c>
      <c r="BT417" s="1" t="s">
        <v>5297</v>
      </c>
    </row>
    <row r="418" spans="1:31" ht="13.5" customHeight="1">
      <c r="A418" s="5" t="str">
        <f t="shared" si="20"/>
        <v>1861_화현내_0149</v>
      </c>
      <c r="B418" s="1">
        <v>1861</v>
      </c>
      <c r="C418" s="1" t="s">
        <v>9339</v>
      </c>
      <c r="D418" s="1" t="s">
        <v>9340</v>
      </c>
      <c r="E418" s="1">
        <v>417</v>
      </c>
      <c r="F418" s="1">
        <v>3</v>
      </c>
      <c r="G418" s="1" t="s">
        <v>1002</v>
      </c>
      <c r="H418" s="1" t="s">
        <v>4200</v>
      </c>
      <c r="I418" s="1">
        <v>11</v>
      </c>
      <c r="L418" s="1">
        <v>5</v>
      </c>
      <c r="M418" s="1" t="s">
        <v>8966</v>
      </c>
      <c r="N418" s="1" t="s">
        <v>8110</v>
      </c>
      <c r="S418" s="1" t="s">
        <v>297</v>
      </c>
      <c r="T418" s="1" t="s">
        <v>4258</v>
      </c>
      <c r="AC418" s="1">
        <v>18</v>
      </c>
      <c r="AD418" s="1" t="s">
        <v>188</v>
      </c>
      <c r="AE418" s="1" t="s">
        <v>5193</v>
      </c>
    </row>
    <row r="419" spans="1:72" ht="13.5" customHeight="1">
      <c r="A419" s="5" t="str">
        <f t="shared" si="20"/>
        <v>1861_화현내_0149</v>
      </c>
      <c r="B419" s="1">
        <v>1861</v>
      </c>
      <c r="C419" s="1" t="s">
        <v>9339</v>
      </c>
      <c r="D419" s="1" t="s">
        <v>9340</v>
      </c>
      <c r="E419" s="1">
        <v>418</v>
      </c>
      <c r="F419" s="1">
        <v>3</v>
      </c>
      <c r="G419" s="1" t="s">
        <v>1002</v>
      </c>
      <c r="H419" s="1" t="s">
        <v>4200</v>
      </c>
      <c r="I419" s="1">
        <v>12</v>
      </c>
      <c r="J419" s="1" t="s">
        <v>1423</v>
      </c>
      <c r="K419" s="1" t="s">
        <v>4236</v>
      </c>
      <c r="L419" s="1">
        <v>1</v>
      </c>
      <c r="M419" s="1" t="s">
        <v>634</v>
      </c>
      <c r="N419" s="1" t="s">
        <v>8968</v>
      </c>
      <c r="T419" s="1" t="s">
        <v>8885</v>
      </c>
      <c r="U419" s="1" t="s">
        <v>1424</v>
      </c>
      <c r="V419" s="1" t="s">
        <v>4284</v>
      </c>
      <c r="W419" s="1" t="s">
        <v>97</v>
      </c>
      <c r="X419" s="1" t="s">
        <v>8888</v>
      </c>
      <c r="Y419" s="1" t="s">
        <v>1425</v>
      </c>
      <c r="Z419" s="1" t="s">
        <v>8969</v>
      </c>
      <c r="AC419" s="1">
        <v>38</v>
      </c>
      <c r="AJ419" s="1" t="s">
        <v>17</v>
      </c>
      <c r="AK419" s="1" t="s">
        <v>5254</v>
      </c>
      <c r="AL419" s="1" t="s">
        <v>88</v>
      </c>
      <c r="AM419" s="1" t="s">
        <v>7489</v>
      </c>
      <c r="AT419" s="1" t="s">
        <v>105</v>
      </c>
      <c r="AU419" s="1" t="s">
        <v>4280</v>
      </c>
      <c r="AV419" s="1" t="s">
        <v>1426</v>
      </c>
      <c r="AW419" s="1" t="s">
        <v>5796</v>
      </c>
      <c r="BG419" s="1" t="s">
        <v>105</v>
      </c>
      <c r="BH419" s="1" t="s">
        <v>4280</v>
      </c>
      <c r="BI419" s="1" t="s">
        <v>1299</v>
      </c>
      <c r="BJ419" s="1" t="s">
        <v>7520</v>
      </c>
      <c r="BM419" s="1" t="s">
        <v>1300</v>
      </c>
      <c r="BN419" s="1" t="s">
        <v>6721</v>
      </c>
      <c r="BQ419" s="1" t="s">
        <v>1209</v>
      </c>
      <c r="BR419" s="1" t="s">
        <v>7612</v>
      </c>
      <c r="BS419" s="1" t="s">
        <v>115</v>
      </c>
      <c r="BT419" s="1" t="s">
        <v>5314</v>
      </c>
    </row>
    <row r="420" spans="1:70" ht="13.5" customHeight="1">
      <c r="A420" s="5" t="str">
        <f t="shared" si="20"/>
        <v>1861_화현내_0149</v>
      </c>
      <c r="B420" s="1">
        <v>1861</v>
      </c>
      <c r="C420" s="1" t="s">
        <v>9339</v>
      </c>
      <c r="D420" s="1" t="s">
        <v>9340</v>
      </c>
      <c r="E420" s="1">
        <v>419</v>
      </c>
      <c r="F420" s="1">
        <v>3</v>
      </c>
      <c r="G420" s="1" t="s">
        <v>1002</v>
      </c>
      <c r="H420" s="1" t="s">
        <v>4200</v>
      </c>
      <c r="I420" s="1">
        <v>12</v>
      </c>
      <c r="L420" s="1">
        <v>1</v>
      </c>
      <c r="M420" s="1" t="s">
        <v>634</v>
      </c>
      <c r="N420" s="1" t="s">
        <v>8970</v>
      </c>
      <c r="S420" s="1" t="s">
        <v>49</v>
      </c>
      <c r="T420" s="1" t="s">
        <v>967</v>
      </c>
      <c r="W420" s="1" t="s">
        <v>38</v>
      </c>
      <c r="X420" s="1" t="s">
        <v>4338</v>
      </c>
      <c r="Y420" s="1" t="s">
        <v>10</v>
      </c>
      <c r="Z420" s="1" t="s">
        <v>4364</v>
      </c>
      <c r="AC420" s="1">
        <v>28</v>
      </c>
      <c r="AJ420" s="1" t="s">
        <v>17</v>
      </c>
      <c r="AK420" s="1" t="s">
        <v>5254</v>
      </c>
      <c r="AL420" s="1" t="s">
        <v>41</v>
      </c>
      <c r="AM420" s="1" t="s">
        <v>5259</v>
      </c>
      <c r="AT420" s="1" t="s">
        <v>105</v>
      </c>
      <c r="AU420" s="1" t="s">
        <v>4280</v>
      </c>
      <c r="AV420" s="1" t="s">
        <v>1427</v>
      </c>
      <c r="AW420" s="1" t="s">
        <v>5795</v>
      </c>
      <c r="BG420" s="1" t="s">
        <v>105</v>
      </c>
      <c r="BH420" s="1" t="s">
        <v>4280</v>
      </c>
      <c r="BI420" s="1" t="s">
        <v>1428</v>
      </c>
      <c r="BJ420" s="1" t="s">
        <v>6322</v>
      </c>
      <c r="BM420" s="1" t="s">
        <v>1429</v>
      </c>
      <c r="BN420" s="1" t="s">
        <v>6737</v>
      </c>
      <c r="BQ420" s="1" t="s">
        <v>1430</v>
      </c>
      <c r="BR420" s="1" t="s">
        <v>7204</v>
      </c>
    </row>
    <row r="421" spans="1:72" ht="13.5" customHeight="1">
      <c r="A421" s="5" t="str">
        <f t="shared" si="20"/>
        <v>1861_화현내_0149</v>
      </c>
      <c r="B421" s="1">
        <v>1861</v>
      </c>
      <c r="C421" s="1" t="s">
        <v>9339</v>
      </c>
      <c r="D421" s="1" t="s">
        <v>9340</v>
      </c>
      <c r="E421" s="1">
        <v>420</v>
      </c>
      <c r="F421" s="1">
        <v>3</v>
      </c>
      <c r="G421" s="1" t="s">
        <v>1002</v>
      </c>
      <c r="H421" s="1" t="s">
        <v>4200</v>
      </c>
      <c r="I421" s="1">
        <v>12</v>
      </c>
      <c r="L421" s="1">
        <v>2</v>
      </c>
      <c r="M421" s="1" t="s">
        <v>8111</v>
      </c>
      <c r="N421" s="1" t="s">
        <v>8112</v>
      </c>
      <c r="O421" s="1" t="s">
        <v>6</v>
      </c>
      <c r="P421" s="1" t="s">
        <v>4255</v>
      </c>
      <c r="T421" s="1" t="s">
        <v>8959</v>
      </c>
      <c r="U421" s="1" t="s">
        <v>230</v>
      </c>
      <c r="V421" s="1" t="s">
        <v>4290</v>
      </c>
      <c r="W421" s="1" t="s">
        <v>330</v>
      </c>
      <c r="X421" s="1" t="s">
        <v>4365</v>
      </c>
      <c r="Y421" s="1" t="s">
        <v>1431</v>
      </c>
      <c r="Z421" s="1" t="s">
        <v>5027</v>
      </c>
      <c r="AC421" s="1">
        <v>50</v>
      </c>
      <c r="AD421" s="1" t="s">
        <v>167</v>
      </c>
      <c r="AE421" s="1" t="s">
        <v>5216</v>
      </c>
      <c r="AJ421" s="1" t="s">
        <v>17</v>
      </c>
      <c r="AK421" s="1" t="s">
        <v>5254</v>
      </c>
      <c r="AL421" s="1" t="s">
        <v>229</v>
      </c>
      <c r="AM421" s="1" t="s">
        <v>5311</v>
      </c>
      <c r="AT421" s="1" t="s">
        <v>105</v>
      </c>
      <c r="AU421" s="1" t="s">
        <v>4280</v>
      </c>
      <c r="AV421" s="1" t="s">
        <v>1396</v>
      </c>
      <c r="AW421" s="1" t="s">
        <v>5794</v>
      </c>
      <c r="BG421" s="1" t="s">
        <v>105</v>
      </c>
      <c r="BH421" s="1" t="s">
        <v>4280</v>
      </c>
      <c r="BI421" s="1" t="s">
        <v>1379</v>
      </c>
      <c r="BJ421" s="1" t="s">
        <v>5044</v>
      </c>
      <c r="BK421" s="1" t="s">
        <v>105</v>
      </c>
      <c r="BL421" s="1" t="s">
        <v>4280</v>
      </c>
      <c r="BM421" s="1" t="s">
        <v>1273</v>
      </c>
      <c r="BN421" s="1" t="s">
        <v>6736</v>
      </c>
      <c r="BO421" s="1" t="s">
        <v>105</v>
      </c>
      <c r="BP421" s="1" t="s">
        <v>4280</v>
      </c>
      <c r="BQ421" s="1" t="s">
        <v>1432</v>
      </c>
      <c r="BR421" s="1" t="s">
        <v>7203</v>
      </c>
      <c r="BS421" s="1" t="s">
        <v>41</v>
      </c>
      <c r="BT421" s="1" t="s">
        <v>5259</v>
      </c>
    </row>
    <row r="422" spans="1:31" ht="13.5" customHeight="1">
      <c r="A422" s="5" t="str">
        <f t="shared" si="20"/>
        <v>1861_화현내_0149</v>
      </c>
      <c r="B422" s="1">
        <v>1861</v>
      </c>
      <c r="C422" s="1" t="s">
        <v>9339</v>
      </c>
      <c r="D422" s="1" t="s">
        <v>9340</v>
      </c>
      <c r="E422" s="1">
        <v>421</v>
      </c>
      <c r="F422" s="1">
        <v>3</v>
      </c>
      <c r="G422" s="1" t="s">
        <v>1002</v>
      </c>
      <c r="H422" s="1" t="s">
        <v>4200</v>
      </c>
      <c r="I422" s="1">
        <v>12</v>
      </c>
      <c r="L422" s="1">
        <v>2</v>
      </c>
      <c r="M422" s="1" t="s">
        <v>8111</v>
      </c>
      <c r="N422" s="1" t="s">
        <v>8112</v>
      </c>
      <c r="S422" s="1" t="s">
        <v>297</v>
      </c>
      <c r="T422" s="1" t="s">
        <v>4258</v>
      </c>
      <c r="AC422" s="1">
        <v>12</v>
      </c>
      <c r="AD422" s="1" t="s">
        <v>98</v>
      </c>
      <c r="AE422" s="1" t="s">
        <v>5192</v>
      </c>
    </row>
    <row r="423" spans="1:72" ht="13.5" customHeight="1">
      <c r="A423" s="5" t="str">
        <f t="shared" si="20"/>
        <v>1861_화현내_0149</v>
      </c>
      <c r="B423" s="1">
        <v>1861</v>
      </c>
      <c r="C423" s="1" t="s">
        <v>9339</v>
      </c>
      <c r="D423" s="1" t="s">
        <v>9340</v>
      </c>
      <c r="E423" s="1">
        <v>422</v>
      </c>
      <c r="F423" s="1">
        <v>3</v>
      </c>
      <c r="G423" s="1" t="s">
        <v>1002</v>
      </c>
      <c r="H423" s="1" t="s">
        <v>4200</v>
      </c>
      <c r="I423" s="1">
        <v>12</v>
      </c>
      <c r="L423" s="1">
        <v>3</v>
      </c>
      <c r="M423" s="1" t="s">
        <v>8113</v>
      </c>
      <c r="N423" s="1" t="s">
        <v>8114</v>
      </c>
      <c r="T423" s="1" t="s">
        <v>8971</v>
      </c>
      <c r="U423" s="1" t="s">
        <v>1433</v>
      </c>
      <c r="V423" s="1" t="s">
        <v>7434</v>
      </c>
      <c r="W423" s="1" t="s">
        <v>97</v>
      </c>
      <c r="X423" s="1" t="s">
        <v>8972</v>
      </c>
      <c r="Y423" s="1" t="s">
        <v>1434</v>
      </c>
      <c r="Z423" s="1" t="s">
        <v>5026</v>
      </c>
      <c r="AC423" s="1">
        <v>77</v>
      </c>
      <c r="AD423" s="1" t="s">
        <v>854</v>
      </c>
      <c r="AE423" s="1" t="s">
        <v>5207</v>
      </c>
      <c r="AJ423" s="1" t="s">
        <v>17</v>
      </c>
      <c r="AK423" s="1" t="s">
        <v>5254</v>
      </c>
      <c r="AL423" s="1" t="s">
        <v>88</v>
      </c>
      <c r="AM423" s="1" t="s">
        <v>7489</v>
      </c>
      <c r="AT423" s="1" t="s">
        <v>105</v>
      </c>
      <c r="AU423" s="1" t="s">
        <v>4280</v>
      </c>
      <c r="AV423" s="1" t="s">
        <v>1435</v>
      </c>
      <c r="AW423" s="1" t="s">
        <v>5380</v>
      </c>
      <c r="BG423" s="1" t="s">
        <v>105</v>
      </c>
      <c r="BH423" s="1" t="s">
        <v>4280</v>
      </c>
      <c r="BI423" s="1" t="s">
        <v>1436</v>
      </c>
      <c r="BJ423" s="1" t="s">
        <v>5746</v>
      </c>
      <c r="BK423" s="1" t="s">
        <v>105</v>
      </c>
      <c r="BL423" s="1" t="s">
        <v>4280</v>
      </c>
      <c r="BM423" s="1" t="s">
        <v>1437</v>
      </c>
      <c r="BN423" s="1" t="s">
        <v>6735</v>
      </c>
      <c r="BQ423" s="1" t="s">
        <v>1438</v>
      </c>
      <c r="BR423" s="1" t="s">
        <v>7540</v>
      </c>
      <c r="BS423" s="1" t="s">
        <v>88</v>
      </c>
      <c r="BT423" s="1" t="s">
        <v>7489</v>
      </c>
    </row>
    <row r="424" spans="1:72" ht="13.5" customHeight="1">
      <c r="A424" s="5" t="str">
        <f t="shared" si="20"/>
        <v>1861_화현내_0149</v>
      </c>
      <c r="B424" s="1">
        <v>1861</v>
      </c>
      <c r="C424" s="1" t="s">
        <v>9339</v>
      </c>
      <c r="D424" s="1" t="s">
        <v>9340</v>
      </c>
      <c r="E424" s="1">
        <v>423</v>
      </c>
      <c r="F424" s="1">
        <v>3</v>
      </c>
      <c r="G424" s="1" t="s">
        <v>1002</v>
      </c>
      <c r="H424" s="1" t="s">
        <v>4200</v>
      </c>
      <c r="I424" s="1">
        <v>12</v>
      </c>
      <c r="L424" s="1">
        <v>3</v>
      </c>
      <c r="M424" s="1" t="s">
        <v>8113</v>
      </c>
      <c r="N424" s="1" t="s">
        <v>8114</v>
      </c>
      <c r="S424" s="1" t="s">
        <v>49</v>
      </c>
      <c r="T424" s="1" t="s">
        <v>967</v>
      </c>
      <c r="W424" s="1" t="s">
        <v>758</v>
      </c>
      <c r="X424" s="1" t="s">
        <v>4374</v>
      </c>
      <c r="Y424" s="1" t="s">
        <v>10</v>
      </c>
      <c r="Z424" s="1" t="s">
        <v>4364</v>
      </c>
      <c r="AC424" s="1">
        <v>80</v>
      </c>
      <c r="AD424" s="1" t="s">
        <v>244</v>
      </c>
      <c r="AE424" s="1" t="s">
        <v>5194</v>
      </c>
      <c r="AJ424" s="1" t="s">
        <v>17</v>
      </c>
      <c r="AK424" s="1" t="s">
        <v>5254</v>
      </c>
      <c r="AL424" s="1" t="s">
        <v>180</v>
      </c>
      <c r="AM424" s="1" t="s">
        <v>5255</v>
      </c>
      <c r="AT424" s="1" t="s">
        <v>105</v>
      </c>
      <c r="AU424" s="1" t="s">
        <v>4280</v>
      </c>
      <c r="AV424" s="1" t="s">
        <v>1377</v>
      </c>
      <c r="AW424" s="1" t="s">
        <v>5351</v>
      </c>
      <c r="BG424" s="1" t="s">
        <v>105</v>
      </c>
      <c r="BH424" s="1" t="s">
        <v>4280</v>
      </c>
      <c r="BI424" s="1" t="s">
        <v>1439</v>
      </c>
      <c r="BJ424" s="1" t="s">
        <v>5844</v>
      </c>
      <c r="BK424" s="1" t="s">
        <v>528</v>
      </c>
      <c r="BL424" s="1" t="s">
        <v>5335</v>
      </c>
      <c r="BM424" s="1" t="s">
        <v>1440</v>
      </c>
      <c r="BN424" s="1" t="s">
        <v>6734</v>
      </c>
      <c r="BO424" s="1" t="s">
        <v>105</v>
      </c>
      <c r="BP424" s="1" t="s">
        <v>4280</v>
      </c>
      <c r="BQ424" s="1" t="s">
        <v>1441</v>
      </c>
      <c r="BR424" s="1" t="s">
        <v>7620</v>
      </c>
      <c r="BS424" s="1" t="s">
        <v>88</v>
      </c>
      <c r="BT424" s="1" t="s">
        <v>7489</v>
      </c>
    </row>
    <row r="425" spans="1:29" ht="13.5" customHeight="1">
      <c r="A425" s="5" t="str">
        <f t="shared" si="20"/>
        <v>1861_화현내_0149</v>
      </c>
      <c r="B425" s="1">
        <v>1861</v>
      </c>
      <c r="C425" s="1" t="s">
        <v>9339</v>
      </c>
      <c r="D425" s="1" t="s">
        <v>9340</v>
      </c>
      <c r="E425" s="1">
        <v>424</v>
      </c>
      <c r="F425" s="1">
        <v>3</v>
      </c>
      <c r="G425" s="1" t="s">
        <v>1002</v>
      </c>
      <c r="H425" s="1" t="s">
        <v>4200</v>
      </c>
      <c r="I425" s="1">
        <v>12</v>
      </c>
      <c r="L425" s="1">
        <v>3</v>
      </c>
      <c r="M425" s="1" t="s">
        <v>8113</v>
      </c>
      <c r="N425" s="1" t="s">
        <v>8114</v>
      </c>
      <c r="S425" s="1" t="s">
        <v>181</v>
      </c>
      <c r="T425" s="1" t="s">
        <v>4259</v>
      </c>
      <c r="Y425" s="1" t="s">
        <v>698</v>
      </c>
      <c r="Z425" s="1" t="s">
        <v>4567</v>
      </c>
      <c r="AC425" s="1">
        <v>37</v>
      </c>
    </row>
    <row r="426" spans="1:29" ht="13.5" customHeight="1">
      <c r="A426" s="5" t="str">
        <f t="shared" si="20"/>
        <v>1861_화현내_0149</v>
      </c>
      <c r="B426" s="1">
        <v>1861</v>
      </c>
      <c r="C426" s="1" t="s">
        <v>9339</v>
      </c>
      <c r="D426" s="1" t="s">
        <v>9340</v>
      </c>
      <c r="E426" s="1">
        <v>425</v>
      </c>
      <c r="F426" s="1">
        <v>3</v>
      </c>
      <c r="G426" s="1" t="s">
        <v>1002</v>
      </c>
      <c r="H426" s="1" t="s">
        <v>4200</v>
      </c>
      <c r="I426" s="1">
        <v>12</v>
      </c>
      <c r="L426" s="1">
        <v>3</v>
      </c>
      <c r="M426" s="1" t="s">
        <v>8113</v>
      </c>
      <c r="N426" s="1" t="s">
        <v>8114</v>
      </c>
      <c r="S426" s="1" t="s">
        <v>184</v>
      </c>
      <c r="T426" s="1" t="s">
        <v>4260</v>
      </c>
      <c r="W426" s="1" t="s">
        <v>309</v>
      </c>
      <c r="X426" s="1" t="s">
        <v>4343</v>
      </c>
      <c r="Y426" s="1" t="s">
        <v>10</v>
      </c>
      <c r="Z426" s="1" t="s">
        <v>4364</v>
      </c>
      <c r="AC426" s="1">
        <v>37</v>
      </c>
    </row>
    <row r="427" spans="1:29" ht="13.5" customHeight="1">
      <c r="A427" s="5" t="str">
        <f t="shared" si="20"/>
        <v>1861_화현내_0149</v>
      </c>
      <c r="B427" s="1">
        <v>1861</v>
      </c>
      <c r="C427" s="1" t="s">
        <v>9339</v>
      </c>
      <c r="D427" s="1" t="s">
        <v>9340</v>
      </c>
      <c r="E427" s="1">
        <v>426</v>
      </c>
      <c r="F427" s="1">
        <v>3</v>
      </c>
      <c r="G427" s="1" t="s">
        <v>1002</v>
      </c>
      <c r="H427" s="1" t="s">
        <v>4200</v>
      </c>
      <c r="I427" s="1">
        <v>12</v>
      </c>
      <c r="L427" s="1">
        <v>3</v>
      </c>
      <c r="M427" s="1" t="s">
        <v>8113</v>
      </c>
      <c r="N427" s="1" t="s">
        <v>8114</v>
      </c>
      <c r="S427" s="1" t="s">
        <v>259</v>
      </c>
      <c r="T427" s="1" t="s">
        <v>4268</v>
      </c>
      <c r="Y427" s="1" t="s">
        <v>1442</v>
      </c>
      <c r="Z427" s="1" t="s">
        <v>5025</v>
      </c>
      <c r="AC427" s="1">
        <v>15</v>
      </c>
    </row>
    <row r="428" spans="1:31" ht="13.5" customHeight="1">
      <c r="A428" s="5" t="str">
        <f t="shared" si="20"/>
        <v>1861_화현내_0149</v>
      </c>
      <c r="B428" s="1">
        <v>1861</v>
      </c>
      <c r="C428" s="1" t="s">
        <v>9339</v>
      </c>
      <c r="D428" s="1" t="s">
        <v>9340</v>
      </c>
      <c r="E428" s="1">
        <v>427</v>
      </c>
      <c r="F428" s="1">
        <v>3</v>
      </c>
      <c r="G428" s="1" t="s">
        <v>1002</v>
      </c>
      <c r="H428" s="1" t="s">
        <v>4200</v>
      </c>
      <c r="I428" s="1">
        <v>12</v>
      </c>
      <c r="L428" s="1">
        <v>3</v>
      </c>
      <c r="M428" s="1" t="s">
        <v>8113</v>
      </c>
      <c r="N428" s="1" t="s">
        <v>8114</v>
      </c>
      <c r="T428" s="1" t="s">
        <v>8973</v>
      </c>
      <c r="U428" s="1" t="s">
        <v>59</v>
      </c>
      <c r="V428" s="1" t="s">
        <v>4282</v>
      </c>
      <c r="Y428" s="1" t="s">
        <v>1443</v>
      </c>
      <c r="Z428" s="1" t="s">
        <v>5024</v>
      </c>
      <c r="AC428" s="1">
        <v>23</v>
      </c>
      <c r="AD428" s="1" t="s">
        <v>359</v>
      </c>
      <c r="AE428" s="1" t="s">
        <v>5217</v>
      </c>
    </row>
    <row r="429" spans="1:72" ht="13.5" customHeight="1">
      <c r="A429" s="5" t="str">
        <f t="shared" si="20"/>
        <v>1861_화현내_0149</v>
      </c>
      <c r="B429" s="1">
        <v>1861</v>
      </c>
      <c r="C429" s="1" t="s">
        <v>9339</v>
      </c>
      <c r="D429" s="1" t="s">
        <v>9340</v>
      </c>
      <c r="E429" s="1">
        <v>428</v>
      </c>
      <c r="F429" s="1">
        <v>3</v>
      </c>
      <c r="G429" s="1" t="s">
        <v>1002</v>
      </c>
      <c r="H429" s="1" t="s">
        <v>4200</v>
      </c>
      <c r="I429" s="1">
        <v>12</v>
      </c>
      <c r="L429" s="1">
        <v>4</v>
      </c>
      <c r="M429" s="1" t="s">
        <v>1423</v>
      </c>
      <c r="N429" s="1" t="s">
        <v>4236</v>
      </c>
      <c r="T429" s="1" t="s">
        <v>8885</v>
      </c>
      <c r="U429" s="1" t="s">
        <v>1269</v>
      </c>
      <c r="V429" s="1" t="s">
        <v>4316</v>
      </c>
      <c r="W429" s="1" t="s">
        <v>387</v>
      </c>
      <c r="X429" s="1" t="s">
        <v>4344</v>
      </c>
      <c r="Y429" s="1" t="s">
        <v>1444</v>
      </c>
      <c r="Z429" s="1" t="s">
        <v>4414</v>
      </c>
      <c r="AC429" s="1">
        <v>30</v>
      </c>
      <c r="AD429" s="1" t="s">
        <v>183</v>
      </c>
      <c r="AE429" s="1" t="s">
        <v>5218</v>
      </c>
      <c r="AJ429" s="1" t="s">
        <v>17</v>
      </c>
      <c r="AK429" s="1" t="s">
        <v>5254</v>
      </c>
      <c r="AL429" s="1" t="s">
        <v>388</v>
      </c>
      <c r="AM429" s="1" t="s">
        <v>5267</v>
      </c>
      <c r="AT429" s="1" t="s">
        <v>270</v>
      </c>
      <c r="AU429" s="1" t="s">
        <v>5331</v>
      </c>
      <c r="AV429" s="1" t="s">
        <v>1445</v>
      </c>
      <c r="AW429" s="1" t="s">
        <v>4510</v>
      </c>
      <c r="BG429" s="1" t="s">
        <v>270</v>
      </c>
      <c r="BH429" s="1" t="s">
        <v>5331</v>
      </c>
      <c r="BI429" s="1" t="s">
        <v>1446</v>
      </c>
      <c r="BJ429" s="1" t="s">
        <v>6321</v>
      </c>
      <c r="BK429" s="1" t="s">
        <v>270</v>
      </c>
      <c r="BL429" s="1" t="s">
        <v>5331</v>
      </c>
      <c r="BM429" s="1" t="s">
        <v>1447</v>
      </c>
      <c r="BN429" s="1" t="s">
        <v>6733</v>
      </c>
      <c r="BO429" s="1" t="s">
        <v>270</v>
      </c>
      <c r="BP429" s="1" t="s">
        <v>5331</v>
      </c>
      <c r="BQ429" s="1" t="s">
        <v>1448</v>
      </c>
      <c r="BR429" s="1" t="s">
        <v>7202</v>
      </c>
      <c r="BS429" s="1" t="s">
        <v>48</v>
      </c>
      <c r="BT429" s="1" t="s">
        <v>5276</v>
      </c>
    </row>
    <row r="430" spans="1:29" ht="13.5" customHeight="1">
      <c r="A430" s="5" t="str">
        <f t="shared" si="20"/>
        <v>1861_화현내_0149</v>
      </c>
      <c r="B430" s="1">
        <v>1861</v>
      </c>
      <c r="C430" s="1" t="s">
        <v>9339</v>
      </c>
      <c r="D430" s="1" t="s">
        <v>9340</v>
      </c>
      <c r="E430" s="1">
        <v>429</v>
      </c>
      <c r="F430" s="1">
        <v>3</v>
      </c>
      <c r="G430" s="1" t="s">
        <v>1002</v>
      </c>
      <c r="H430" s="1" t="s">
        <v>4200</v>
      </c>
      <c r="I430" s="1">
        <v>12</v>
      </c>
      <c r="L430" s="1">
        <v>4</v>
      </c>
      <c r="M430" s="1" t="s">
        <v>1423</v>
      </c>
      <c r="N430" s="1" t="s">
        <v>4236</v>
      </c>
      <c r="S430" s="1" t="s">
        <v>96</v>
      </c>
      <c r="T430" s="1" t="s">
        <v>4261</v>
      </c>
      <c r="W430" s="1" t="s">
        <v>604</v>
      </c>
      <c r="X430" s="1" t="s">
        <v>4367</v>
      </c>
      <c r="Y430" s="1" t="s">
        <v>10</v>
      </c>
      <c r="Z430" s="1" t="s">
        <v>4364</v>
      </c>
      <c r="AC430" s="1">
        <v>53</v>
      </c>
    </row>
    <row r="431" spans="1:72" ht="13.5" customHeight="1">
      <c r="A431" s="5" t="str">
        <f t="shared" si="20"/>
        <v>1861_화현내_0149</v>
      </c>
      <c r="B431" s="1">
        <v>1861</v>
      </c>
      <c r="C431" s="1" t="s">
        <v>9339</v>
      </c>
      <c r="D431" s="1" t="s">
        <v>9340</v>
      </c>
      <c r="E431" s="1">
        <v>430</v>
      </c>
      <c r="F431" s="1">
        <v>3</v>
      </c>
      <c r="G431" s="1" t="s">
        <v>1002</v>
      </c>
      <c r="H431" s="1" t="s">
        <v>4200</v>
      </c>
      <c r="I431" s="1">
        <v>12</v>
      </c>
      <c r="L431" s="1">
        <v>5</v>
      </c>
      <c r="M431" s="1" t="s">
        <v>8115</v>
      </c>
      <c r="N431" s="1" t="s">
        <v>8116</v>
      </c>
      <c r="T431" s="1" t="s">
        <v>8795</v>
      </c>
      <c r="U431" s="1" t="s">
        <v>230</v>
      </c>
      <c r="V431" s="1" t="s">
        <v>4290</v>
      </c>
      <c r="W431" s="1" t="s">
        <v>97</v>
      </c>
      <c r="X431" s="1" t="s">
        <v>8802</v>
      </c>
      <c r="Y431" s="1" t="s">
        <v>1167</v>
      </c>
      <c r="Z431" s="1" t="s">
        <v>4533</v>
      </c>
      <c r="AC431" s="1">
        <v>39</v>
      </c>
      <c r="AJ431" s="1" t="s">
        <v>17</v>
      </c>
      <c r="AK431" s="1" t="s">
        <v>5254</v>
      </c>
      <c r="AL431" s="1" t="s">
        <v>88</v>
      </c>
      <c r="AM431" s="1" t="s">
        <v>7489</v>
      </c>
      <c r="AT431" s="1" t="s">
        <v>270</v>
      </c>
      <c r="AU431" s="1" t="s">
        <v>5331</v>
      </c>
      <c r="AV431" s="1" t="s">
        <v>1189</v>
      </c>
      <c r="AW431" s="1" t="s">
        <v>5793</v>
      </c>
      <c r="BG431" s="1" t="s">
        <v>270</v>
      </c>
      <c r="BH431" s="1" t="s">
        <v>5331</v>
      </c>
      <c r="BI431" s="1" t="s">
        <v>1331</v>
      </c>
      <c r="BJ431" s="1" t="s">
        <v>4886</v>
      </c>
      <c r="BK431" s="1" t="s">
        <v>270</v>
      </c>
      <c r="BL431" s="1" t="s">
        <v>5331</v>
      </c>
      <c r="BM431" s="1" t="s">
        <v>261</v>
      </c>
      <c r="BN431" s="1" t="s">
        <v>5891</v>
      </c>
      <c r="BO431" s="1" t="s">
        <v>270</v>
      </c>
      <c r="BP431" s="1" t="s">
        <v>5331</v>
      </c>
      <c r="BQ431" s="1" t="s">
        <v>1449</v>
      </c>
      <c r="BR431" s="1" t="s">
        <v>7201</v>
      </c>
      <c r="BS431" s="1" t="s">
        <v>74</v>
      </c>
      <c r="BT431" s="1" t="s">
        <v>4740</v>
      </c>
    </row>
    <row r="432" spans="1:70" ht="13.5" customHeight="1">
      <c r="A432" s="5" t="str">
        <f t="shared" si="20"/>
        <v>1861_화현내_0149</v>
      </c>
      <c r="B432" s="1">
        <v>1861</v>
      </c>
      <c r="C432" s="1" t="s">
        <v>9339</v>
      </c>
      <c r="D432" s="1" t="s">
        <v>9340</v>
      </c>
      <c r="E432" s="1">
        <v>431</v>
      </c>
      <c r="F432" s="1">
        <v>3</v>
      </c>
      <c r="G432" s="1" t="s">
        <v>1002</v>
      </c>
      <c r="H432" s="1" t="s">
        <v>4200</v>
      </c>
      <c r="I432" s="1">
        <v>12</v>
      </c>
      <c r="L432" s="1">
        <v>5</v>
      </c>
      <c r="M432" s="1" t="s">
        <v>8115</v>
      </c>
      <c r="N432" s="1" t="s">
        <v>8116</v>
      </c>
      <c r="S432" s="1" t="s">
        <v>49</v>
      </c>
      <c r="T432" s="1" t="s">
        <v>967</v>
      </c>
      <c r="W432" s="1" t="s">
        <v>290</v>
      </c>
      <c r="X432" s="1" t="s">
        <v>4337</v>
      </c>
      <c r="Y432" s="1" t="s">
        <v>10</v>
      </c>
      <c r="Z432" s="1" t="s">
        <v>4364</v>
      </c>
      <c r="AC432" s="1">
        <v>36</v>
      </c>
      <c r="AJ432" s="1" t="s">
        <v>17</v>
      </c>
      <c r="AK432" s="1" t="s">
        <v>5254</v>
      </c>
      <c r="AL432" s="1" t="s">
        <v>130</v>
      </c>
      <c r="AM432" s="1" t="s">
        <v>5257</v>
      </c>
      <c r="AT432" s="1" t="s">
        <v>270</v>
      </c>
      <c r="AU432" s="1" t="s">
        <v>5331</v>
      </c>
      <c r="AV432" s="1" t="s">
        <v>1382</v>
      </c>
      <c r="AW432" s="1" t="s">
        <v>5792</v>
      </c>
      <c r="BG432" s="1" t="s">
        <v>270</v>
      </c>
      <c r="BH432" s="1" t="s">
        <v>5331</v>
      </c>
      <c r="BI432" s="1" t="s">
        <v>632</v>
      </c>
      <c r="BJ432" s="1" t="s">
        <v>5137</v>
      </c>
      <c r="BM432" s="1" t="s">
        <v>1450</v>
      </c>
      <c r="BN432" s="1" t="s">
        <v>6732</v>
      </c>
      <c r="BQ432" s="1" t="s">
        <v>1451</v>
      </c>
      <c r="BR432" s="1" t="s">
        <v>7200</v>
      </c>
    </row>
    <row r="433" spans="1:70" ht="13.5" customHeight="1">
      <c r="A433" s="5" t="str">
        <f aca="true" t="shared" si="21" ref="A433:A447">HYPERLINK("http://kyu.snu.ac.kr/sdhj/index.jsp?type=hj/GK14782_00IH_0001_0150.jpg","1861_화현내_0150")</f>
        <v>1861_화현내_0150</v>
      </c>
      <c r="B433" s="1">
        <v>1861</v>
      </c>
      <c r="C433" s="1" t="s">
        <v>9339</v>
      </c>
      <c r="D433" s="1" t="s">
        <v>9340</v>
      </c>
      <c r="E433" s="1">
        <v>432</v>
      </c>
      <c r="F433" s="1">
        <v>3</v>
      </c>
      <c r="G433" s="1" t="s">
        <v>1002</v>
      </c>
      <c r="H433" s="1" t="s">
        <v>4200</v>
      </c>
      <c r="I433" s="1">
        <v>13</v>
      </c>
      <c r="J433" s="1" t="s">
        <v>1452</v>
      </c>
      <c r="K433" s="1" t="s">
        <v>4235</v>
      </c>
      <c r="L433" s="1">
        <v>1</v>
      </c>
      <c r="M433" s="1" t="s">
        <v>1452</v>
      </c>
      <c r="N433" s="1" t="s">
        <v>4235</v>
      </c>
      <c r="T433" s="1" t="s">
        <v>8764</v>
      </c>
      <c r="U433" s="1" t="s">
        <v>193</v>
      </c>
      <c r="V433" s="1" t="s">
        <v>4286</v>
      </c>
      <c r="W433" s="1" t="s">
        <v>219</v>
      </c>
      <c r="X433" s="1" t="s">
        <v>4346</v>
      </c>
      <c r="Y433" s="1" t="s">
        <v>1453</v>
      </c>
      <c r="Z433" s="1" t="s">
        <v>4920</v>
      </c>
      <c r="AC433" s="1">
        <v>37</v>
      </c>
      <c r="AJ433" s="1" t="s">
        <v>17</v>
      </c>
      <c r="AK433" s="1" t="s">
        <v>5254</v>
      </c>
      <c r="AL433" s="1" t="s">
        <v>1016</v>
      </c>
      <c r="AM433" s="1" t="s">
        <v>5264</v>
      </c>
      <c r="AT433" s="1" t="s">
        <v>105</v>
      </c>
      <c r="AU433" s="1" t="s">
        <v>4280</v>
      </c>
      <c r="AV433" s="1" t="s">
        <v>1454</v>
      </c>
      <c r="AW433" s="1" t="s">
        <v>5532</v>
      </c>
      <c r="BG433" s="1" t="s">
        <v>105</v>
      </c>
      <c r="BH433" s="1" t="s">
        <v>4280</v>
      </c>
      <c r="BI433" s="1" t="s">
        <v>7359</v>
      </c>
      <c r="BJ433" s="1" t="s">
        <v>5617</v>
      </c>
      <c r="BM433" s="1" t="s">
        <v>1455</v>
      </c>
      <c r="BN433" s="1" t="s">
        <v>6731</v>
      </c>
      <c r="BQ433" s="1" t="s">
        <v>1456</v>
      </c>
      <c r="BR433" s="1" t="s">
        <v>7199</v>
      </c>
    </row>
    <row r="434" spans="1:72" ht="13.5" customHeight="1">
      <c r="A434" s="5" t="str">
        <f t="shared" si="21"/>
        <v>1861_화현내_0150</v>
      </c>
      <c r="B434" s="1">
        <v>1861</v>
      </c>
      <c r="C434" s="1" t="s">
        <v>9339</v>
      </c>
      <c r="D434" s="1" t="s">
        <v>9340</v>
      </c>
      <c r="E434" s="1">
        <v>433</v>
      </c>
      <c r="F434" s="1">
        <v>3</v>
      </c>
      <c r="G434" s="1" t="s">
        <v>1002</v>
      </c>
      <c r="H434" s="1" t="s">
        <v>4200</v>
      </c>
      <c r="I434" s="1">
        <v>13</v>
      </c>
      <c r="L434" s="1">
        <v>1</v>
      </c>
      <c r="M434" s="1" t="s">
        <v>1452</v>
      </c>
      <c r="N434" s="1" t="s">
        <v>4235</v>
      </c>
      <c r="S434" s="1" t="s">
        <v>49</v>
      </c>
      <c r="T434" s="1" t="s">
        <v>967</v>
      </c>
      <c r="W434" s="1" t="s">
        <v>135</v>
      </c>
      <c r="X434" s="1" t="s">
        <v>8974</v>
      </c>
      <c r="Y434" s="1" t="s">
        <v>10</v>
      </c>
      <c r="Z434" s="1" t="s">
        <v>4364</v>
      </c>
      <c r="AC434" s="1">
        <v>37</v>
      </c>
      <c r="AJ434" s="1" t="s">
        <v>17</v>
      </c>
      <c r="AK434" s="1" t="s">
        <v>5254</v>
      </c>
      <c r="AL434" s="1" t="s">
        <v>165</v>
      </c>
      <c r="AM434" s="1" t="s">
        <v>5302</v>
      </c>
      <c r="AT434" s="1" t="s">
        <v>105</v>
      </c>
      <c r="AU434" s="1" t="s">
        <v>4280</v>
      </c>
      <c r="AV434" s="1" t="s">
        <v>1457</v>
      </c>
      <c r="AW434" s="1" t="s">
        <v>4779</v>
      </c>
      <c r="BG434" s="1" t="s">
        <v>105</v>
      </c>
      <c r="BH434" s="1" t="s">
        <v>4280</v>
      </c>
      <c r="BI434" s="1" t="s">
        <v>1458</v>
      </c>
      <c r="BJ434" s="1" t="s">
        <v>5477</v>
      </c>
      <c r="BM434" s="1" t="s">
        <v>1459</v>
      </c>
      <c r="BN434" s="1" t="s">
        <v>6730</v>
      </c>
      <c r="BQ434" s="1" t="s">
        <v>1460</v>
      </c>
      <c r="BR434" s="1" t="s">
        <v>7198</v>
      </c>
      <c r="BS434" s="1" t="s">
        <v>465</v>
      </c>
      <c r="BT434" s="1" t="s">
        <v>5266</v>
      </c>
    </row>
    <row r="435" spans="1:72" ht="13.5" customHeight="1">
      <c r="A435" s="5" t="str">
        <f t="shared" si="21"/>
        <v>1861_화현내_0150</v>
      </c>
      <c r="B435" s="1">
        <v>1861</v>
      </c>
      <c r="C435" s="1" t="s">
        <v>9339</v>
      </c>
      <c r="D435" s="1" t="s">
        <v>9340</v>
      </c>
      <c r="E435" s="1">
        <v>434</v>
      </c>
      <c r="F435" s="1">
        <v>3</v>
      </c>
      <c r="G435" s="1" t="s">
        <v>1002</v>
      </c>
      <c r="H435" s="1" t="s">
        <v>4200</v>
      </c>
      <c r="I435" s="1">
        <v>13</v>
      </c>
      <c r="L435" s="1">
        <v>2</v>
      </c>
      <c r="M435" s="1" t="s">
        <v>8117</v>
      </c>
      <c r="N435" s="1" t="s">
        <v>8118</v>
      </c>
      <c r="T435" s="1" t="s">
        <v>8785</v>
      </c>
      <c r="U435" s="1" t="s">
        <v>230</v>
      </c>
      <c r="V435" s="1" t="s">
        <v>4290</v>
      </c>
      <c r="W435" s="1" t="s">
        <v>387</v>
      </c>
      <c r="X435" s="1" t="s">
        <v>4344</v>
      </c>
      <c r="Y435" s="1" t="s">
        <v>1461</v>
      </c>
      <c r="Z435" s="1" t="s">
        <v>5023</v>
      </c>
      <c r="AC435" s="1">
        <v>57</v>
      </c>
      <c r="AD435" s="1" t="s">
        <v>623</v>
      </c>
      <c r="AE435" s="1" t="s">
        <v>5222</v>
      </c>
      <c r="AJ435" s="1" t="s">
        <v>17</v>
      </c>
      <c r="AK435" s="1" t="s">
        <v>5254</v>
      </c>
      <c r="AL435" s="1" t="s">
        <v>388</v>
      </c>
      <c r="AM435" s="1" t="s">
        <v>5267</v>
      </c>
      <c r="AT435" s="1" t="s">
        <v>105</v>
      </c>
      <c r="AU435" s="1" t="s">
        <v>4280</v>
      </c>
      <c r="AV435" s="1" t="s">
        <v>1462</v>
      </c>
      <c r="AW435" s="1" t="s">
        <v>5480</v>
      </c>
      <c r="BG435" s="1" t="s">
        <v>105</v>
      </c>
      <c r="BH435" s="1" t="s">
        <v>4280</v>
      </c>
      <c r="BI435" s="1" t="s">
        <v>1463</v>
      </c>
      <c r="BJ435" s="1" t="s">
        <v>7439</v>
      </c>
      <c r="BK435" s="1" t="s">
        <v>105</v>
      </c>
      <c r="BL435" s="1" t="s">
        <v>4280</v>
      </c>
      <c r="BM435" s="1" t="s">
        <v>1464</v>
      </c>
      <c r="BN435" s="1" t="s">
        <v>6729</v>
      </c>
      <c r="BQ435" s="1" t="s">
        <v>1465</v>
      </c>
      <c r="BR435" s="1" t="s">
        <v>7197</v>
      </c>
      <c r="BS435" s="1" t="s">
        <v>796</v>
      </c>
      <c r="BT435" s="1" t="s">
        <v>7499</v>
      </c>
    </row>
    <row r="436" spans="1:29" ht="13.5" customHeight="1">
      <c r="A436" s="5" t="str">
        <f t="shared" si="21"/>
        <v>1861_화현내_0150</v>
      </c>
      <c r="B436" s="1">
        <v>1861</v>
      </c>
      <c r="C436" s="1" t="s">
        <v>9339</v>
      </c>
      <c r="D436" s="1" t="s">
        <v>9340</v>
      </c>
      <c r="E436" s="1">
        <v>435</v>
      </c>
      <c r="F436" s="1">
        <v>3</v>
      </c>
      <c r="G436" s="1" t="s">
        <v>1002</v>
      </c>
      <c r="H436" s="1" t="s">
        <v>4200</v>
      </c>
      <c r="I436" s="1">
        <v>13</v>
      </c>
      <c r="L436" s="1">
        <v>2</v>
      </c>
      <c r="M436" s="1" t="s">
        <v>8117</v>
      </c>
      <c r="N436" s="1" t="s">
        <v>8118</v>
      </c>
      <c r="S436" s="1" t="s">
        <v>297</v>
      </c>
      <c r="T436" s="1" t="s">
        <v>4258</v>
      </c>
      <c r="AC436" s="1">
        <v>15</v>
      </c>
    </row>
    <row r="437" spans="1:72" ht="13.5" customHeight="1">
      <c r="A437" s="5" t="str">
        <f t="shared" si="21"/>
        <v>1861_화현내_0150</v>
      </c>
      <c r="B437" s="1">
        <v>1861</v>
      </c>
      <c r="C437" s="1" t="s">
        <v>9339</v>
      </c>
      <c r="D437" s="1" t="s">
        <v>9340</v>
      </c>
      <c r="E437" s="1">
        <v>436</v>
      </c>
      <c r="F437" s="1">
        <v>3</v>
      </c>
      <c r="G437" s="1" t="s">
        <v>1002</v>
      </c>
      <c r="H437" s="1" t="s">
        <v>4200</v>
      </c>
      <c r="I437" s="1">
        <v>13</v>
      </c>
      <c r="L437" s="1">
        <v>3</v>
      </c>
      <c r="M437" s="1" t="s">
        <v>8119</v>
      </c>
      <c r="N437" s="1" t="s">
        <v>8120</v>
      </c>
      <c r="T437" s="1" t="s">
        <v>8817</v>
      </c>
      <c r="U437" s="1" t="s">
        <v>1328</v>
      </c>
      <c r="V437" s="1" t="s">
        <v>4303</v>
      </c>
      <c r="W437" s="1" t="s">
        <v>135</v>
      </c>
      <c r="X437" s="1" t="s">
        <v>8873</v>
      </c>
      <c r="Y437" s="1" t="s">
        <v>1466</v>
      </c>
      <c r="Z437" s="1" t="s">
        <v>4561</v>
      </c>
      <c r="AC437" s="1">
        <v>77</v>
      </c>
      <c r="AJ437" s="1" t="s">
        <v>17</v>
      </c>
      <c r="AK437" s="1" t="s">
        <v>5254</v>
      </c>
      <c r="AL437" s="1" t="s">
        <v>74</v>
      </c>
      <c r="AM437" s="1" t="s">
        <v>4740</v>
      </c>
      <c r="AT437" s="1" t="s">
        <v>105</v>
      </c>
      <c r="AU437" s="1" t="s">
        <v>4280</v>
      </c>
      <c r="AV437" s="1" t="s">
        <v>326</v>
      </c>
      <c r="AW437" s="1" t="s">
        <v>7504</v>
      </c>
      <c r="BG437" s="1" t="s">
        <v>105</v>
      </c>
      <c r="BH437" s="1" t="s">
        <v>4280</v>
      </c>
      <c r="BI437" s="1" t="s">
        <v>1129</v>
      </c>
      <c r="BJ437" s="1" t="s">
        <v>6320</v>
      </c>
      <c r="BK437" s="1" t="s">
        <v>105</v>
      </c>
      <c r="BL437" s="1" t="s">
        <v>4280</v>
      </c>
      <c r="BM437" s="1" t="s">
        <v>1322</v>
      </c>
      <c r="BN437" s="1" t="s">
        <v>6600</v>
      </c>
      <c r="BO437" s="1" t="s">
        <v>105</v>
      </c>
      <c r="BP437" s="1" t="s">
        <v>4280</v>
      </c>
      <c r="BQ437" s="1" t="s">
        <v>1165</v>
      </c>
      <c r="BR437" s="1" t="s">
        <v>5054</v>
      </c>
      <c r="BS437" s="1" t="s">
        <v>141</v>
      </c>
      <c r="BT437" s="1" t="s">
        <v>5296</v>
      </c>
    </row>
    <row r="438" spans="1:31" ht="13.5" customHeight="1">
      <c r="A438" s="5" t="str">
        <f t="shared" si="21"/>
        <v>1861_화현내_0150</v>
      </c>
      <c r="B438" s="1">
        <v>1861</v>
      </c>
      <c r="C438" s="1" t="s">
        <v>9339</v>
      </c>
      <c r="D438" s="1" t="s">
        <v>9340</v>
      </c>
      <c r="E438" s="1">
        <v>437</v>
      </c>
      <c r="F438" s="1">
        <v>3</v>
      </c>
      <c r="G438" s="1" t="s">
        <v>1002</v>
      </c>
      <c r="H438" s="1" t="s">
        <v>4200</v>
      </c>
      <c r="I438" s="1">
        <v>13</v>
      </c>
      <c r="L438" s="1">
        <v>3</v>
      </c>
      <c r="M438" s="1" t="s">
        <v>8119</v>
      </c>
      <c r="N438" s="1" t="s">
        <v>8120</v>
      </c>
      <c r="S438" s="1" t="s">
        <v>297</v>
      </c>
      <c r="T438" s="1" t="s">
        <v>4258</v>
      </c>
      <c r="AC438" s="1">
        <v>17</v>
      </c>
      <c r="AD438" s="1" t="s">
        <v>854</v>
      </c>
      <c r="AE438" s="1" t="s">
        <v>5207</v>
      </c>
    </row>
    <row r="439" spans="1:72" ht="13.5" customHeight="1">
      <c r="A439" s="5" t="str">
        <f t="shared" si="21"/>
        <v>1861_화현내_0150</v>
      </c>
      <c r="B439" s="1">
        <v>1861</v>
      </c>
      <c r="C439" s="1" t="s">
        <v>9339</v>
      </c>
      <c r="D439" s="1" t="s">
        <v>9340</v>
      </c>
      <c r="E439" s="1">
        <v>438</v>
      </c>
      <c r="F439" s="1">
        <v>3</v>
      </c>
      <c r="G439" s="1" t="s">
        <v>1002</v>
      </c>
      <c r="H439" s="1" t="s">
        <v>4200</v>
      </c>
      <c r="I439" s="1">
        <v>13</v>
      </c>
      <c r="L439" s="1">
        <v>4</v>
      </c>
      <c r="M439" s="1" t="s">
        <v>8121</v>
      </c>
      <c r="N439" s="1" t="s">
        <v>8122</v>
      </c>
      <c r="T439" s="1" t="s">
        <v>8935</v>
      </c>
      <c r="U439" s="1" t="s">
        <v>37</v>
      </c>
      <c r="V439" s="1" t="s">
        <v>4283</v>
      </c>
      <c r="W439" s="1" t="s">
        <v>330</v>
      </c>
      <c r="X439" s="1" t="s">
        <v>4365</v>
      </c>
      <c r="Y439" s="1" t="s">
        <v>1467</v>
      </c>
      <c r="Z439" s="1" t="s">
        <v>5022</v>
      </c>
      <c r="AC439" s="1">
        <v>52</v>
      </c>
      <c r="AD439" s="1" t="s">
        <v>120</v>
      </c>
      <c r="AE439" s="1" t="s">
        <v>5232</v>
      </c>
      <c r="AJ439" s="1" t="s">
        <v>17</v>
      </c>
      <c r="AK439" s="1" t="s">
        <v>5254</v>
      </c>
      <c r="AL439" s="1" t="s">
        <v>1158</v>
      </c>
      <c r="AM439" s="1" t="s">
        <v>7494</v>
      </c>
      <c r="AT439" s="1" t="s">
        <v>42</v>
      </c>
      <c r="AU439" s="1" t="s">
        <v>5332</v>
      </c>
      <c r="AV439" s="1" t="s">
        <v>1468</v>
      </c>
      <c r="AW439" s="1" t="s">
        <v>5791</v>
      </c>
      <c r="BG439" s="1" t="s">
        <v>42</v>
      </c>
      <c r="BH439" s="1" t="s">
        <v>5332</v>
      </c>
      <c r="BI439" s="1" t="s">
        <v>1469</v>
      </c>
      <c r="BJ439" s="1" t="s">
        <v>6319</v>
      </c>
      <c r="BK439" s="1" t="s">
        <v>42</v>
      </c>
      <c r="BL439" s="1" t="s">
        <v>5332</v>
      </c>
      <c r="BM439" s="1" t="s">
        <v>7360</v>
      </c>
      <c r="BN439" s="1" t="s">
        <v>6728</v>
      </c>
      <c r="BO439" s="1" t="s">
        <v>42</v>
      </c>
      <c r="BP439" s="1" t="s">
        <v>5332</v>
      </c>
      <c r="BQ439" s="1" t="s">
        <v>1470</v>
      </c>
      <c r="BR439" s="1" t="s">
        <v>7196</v>
      </c>
      <c r="BS439" s="1" t="s">
        <v>465</v>
      </c>
      <c r="BT439" s="1" t="s">
        <v>5266</v>
      </c>
    </row>
    <row r="440" spans="1:72" ht="13.5" customHeight="1">
      <c r="A440" s="5" t="str">
        <f t="shared" si="21"/>
        <v>1861_화현내_0150</v>
      </c>
      <c r="B440" s="1">
        <v>1861</v>
      </c>
      <c r="C440" s="1" t="s">
        <v>9339</v>
      </c>
      <c r="D440" s="1" t="s">
        <v>9340</v>
      </c>
      <c r="E440" s="1">
        <v>439</v>
      </c>
      <c r="F440" s="1">
        <v>3</v>
      </c>
      <c r="G440" s="1" t="s">
        <v>1002</v>
      </c>
      <c r="H440" s="1" t="s">
        <v>4200</v>
      </c>
      <c r="I440" s="1">
        <v>13</v>
      </c>
      <c r="L440" s="1">
        <v>4</v>
      </c>
      <c r="M440" s="1" t="s">
        <v>8121</v>
      </c>
      <c r="N440" s="1" t="s">
        <v>8122</v>
      </c>
      <c r="S440" s="1" t="s">
        <v>49</v>
      </c>
      <c r="T440" s="1" t="s">
        <v>967</v>
      </c>
      <c r="W440" s="1" t="s">
        <v>219</v>
      </c>
      <c r="X440" s="1" t="s">
        <v>4346</v>
      </c>
      <c r="Y440" s="1" t="s">
        <v>51</v>
      </c>
      <c r="Z440" s="1" t="s">
        <v>4387</v>
      </c>
      <c r="AC440" s="1">
        <v>52</v>
      </c>
      <c r="AD440" s="1" t="s">
        <v>120</v>
      </c>
      <c r="AE440" s="1" t="s">
        <v>5232</v>
      </c>
      <c r="AJ440" s="1" t="s">
        <v>17</v>
      </c>
      <c r="AK440" s="1" t="s">
        <v>5254</v>
      </c>
      <c r="AL440" s="1" t="s">
        <v>1016</v>
      </c>
      <c r="AM440" s="1" t="s">
        <v>5264</v>
      </c>
      <c r="AT440" s="1" t="s">
        <v>42</v>
      </c>
      <c r="AU440" s="1" t="s">
        <v>5332</v>
      </c>
      <c r="AV440" s="1" t="s">
        <v>7359</v>
      </c>
      <c r="AW440" s="1" t="s">
        <v>5617</v>
      </c>
      <c r="BG440" s="1" t="s">
        <v>1117</v>
      </c>
      <c r="BH440" s="1" t="s">
        <v>5339</v>
      </c>
      <c r="BI440" s="1" t="s">
        <v>1471</v>
      </c>
      <c r="BJ440" s="1" t="s">
        <v>8975</v>
      </c>
      <c r="BK440" s="1" t="s">
        <v>42</v>
      </c>
      <c r="BL440" s="1" t="s">
        <v>5332</v>
      </c>
      <c r="BM440" s="1" t="s">
        <v>1472</v>
      </c>
      <c r="BN440" s="1" t="s">
        <v>5663</v>
      </c>
      <c r="BO440" s="1" t="s">
        <v>42</v>
      </c>
      <c r="BP440" s="1" t="s">
        <v>5332</v>
      </c>
      <c r="BQ440" s="1" t="s">
        <v>1473</v>
      </c>
      <c r="BR440" s="1" t="s">
        <v>7195</v>
      </c>
      <c r="BS440" s="1" t="s">
        <v>48</v>
      </c>
      <c r="BT440" s="1" t="s">
        <v>5276</v>
      </c>
    </row>
    <row r="441" spans="1:31" ht="13.5" customHeight="1">
      <c r="A441" s="5" t="str">
        <f t="shared" si="21"/>
        <v>1861_화현내_0150</v>
      </c>
      <c r="B441" s="1">
        <v>1861</v>
      </c>
      <c r="C441" s="1" t="s">
        <v>9339</v>
      </c>
      <c r="D441" s="1" t="s">
        <v>9340</v>
      </c>
      <c r="E441" s="1">
        <v>440</v>
      </c>
      <c r="F441" s="1">
        <v>3</v>
      </c>
      <c r="G441" s="1" t="s">
        <v>1002</v>
      </c>
      <c r="H441" s="1" t="s">
        <v>4200</v>
      </c>
      <c r="I441" s="1">
        <v>13</v>
      </c>
      <c r="L441" s="1">
        <v>4</v>
      </c>
      <c r="M441" s="1" t="s">
        <v>8121</v>
      </c>
      <c r="N441" s="1" t="s">
        <v>8122</v>
      </c>
      <c r="T441" s="1" t="s">
        <v>8937</v>
      </c>
      <c r="U441" s="1" t="s">
        <v>59</v>
      </c>
      <c r="V441" s="1" t="s">
        <v>4282</v>
      </c>
      <c r="Y441" s="1" t="s">
        <v>1474</v>
      </c>
      <c r="Z441" s="1" t="s">
        <v>5021</v>
      </c>
      <c r="AC441" s="1">
        <v>27</v>
      </c>
      <c r="AD441" s="1" t="s">
        <v>224</v>
      </c>
      <c r="AE441" s="1" t="s">
        <v>5244</v>
      </c>
    </row>
    <row r="442" spans="1:72" ht="13.5" customHeight="1">
      <c r="A442" s="5" t="str">
        <f t="shared" si="21"/>
        <v>1861_화현내_0150</v>
      </c>
      <c r="B442" s="1">
        <v>1861</v>
      </c>
      <c r="C442" s="1" t="s">
        <v>9339</v>
      </c>
      <c r="D442" s="1" t="s">
        <v>9340</v>
      </c>
      <c r="E442" s="1">
        <v>441</v>
      </c>
      <c r="F442" s="1">
        <v>3</v>
      </c>
      <c r="G442" s="1" t="s">
        <v>1002</v>
      </c>
      <c r="H442" s="1" t="s">
        <v>4200</v>
      </c>
      <c r="I442" s="1">
        <v>13</v>
      </c>
      <c r="L442" s="1">
        <v>5</v>
      </c>
      <c r="M442" s="1" t="s">
        <v>8123</v>
      </c>
      <c r="N442" s="1" t="s">
        <v>8124</v>
      </c>
      <c r="T442" s="1" t="s">
        <v>8795</v>
      </c>
      <c r="U442" s="1" t="s">
        <v>1475</v>
      </c>
      <c r="V442" s="1" t="s">
        <v>4287</v>
      </c>
      <c r="W442" s="1" t="s">
        <v>139</v>
      </c>
      <c r="X442" s="1" t="s">
        <v>8976</v>
      </c>
      <c r="Y442" s="1" t="s">
        <v>1476</v>
      </c>
      <c r="Z442" s="1" t="s">
        <v>5020</v>
      </c>
      <c r="AC442" s="1">
        <v>48</v>
      </c>
      <c r="AD442" s="1" t="s">
        <v>83</v>
      </c>
      <c r="AE442" s="1" t="s">
        <v>5209</v>
      </c>
      <c r="AJ442" s="1" t="s">
        <v>17</v>
      </c>
      <c r="AK442" s="1" t="s">
        <v>5254</v>
      </c>
      <c r="AL442" s="1" t="s">
        <v>1126</v>
      </c>
      <c r="AM442" s="1" t="s">
        <v>5271</v>
      </c>
      <c r="AT442" s="1" t="s">
        <v>270</v>
      </c>
      <c r="AU442" s="1" t="s">
        <v>5331</v>
      </c>
      <c r="AV442" s="1" t="s">
        <v>1477</v>
      </c>
      <c r="AW442" s="1" t="s">
        <v>5527</v>
      </c>
      <c r="BG442" s="1" t="s">
        <v>270</v>
      </c>
      <c r="BH442" s="1" t="s">
        <v>5331</v>
      </c>
      <c r="BI442" s="1" t="s">
        <v>1478</v>
      </c>
      <c r="BJ442" s="1" t="s">
        <v>4436</v>
      </c>
      <c r="BK442" s="1" t="s">
        <v>270</v>
      </c>
      <c r="BL442" s="1" t="s">
        <v>5331</v>
      </c>
      <c r="BM442" s="1" t="s">
        <v>1479</v>
      </c>
      <c r="BN442" s="1" t="s">
        <v>6727</v>
      </c>
      <c r="BO442" s="1" t="s">
        <v>270</v>
      </c>
      <c r="BP442" s="1" t="s">
        <v>5331</v>
      </c>
      <c r="BQ442" s="1" t="s">
        <v>1480</v>
      </c>
      <c r="BR442" s="1" t="s">
        <v>7459</v>
      </c>
      <c r="BS442" s="1" t="s">
        <v>130</v>
      </c>
      <c r="BT442" s="1" t="s">
        <v>5257</v>
      </c>
    </row>
    <row r="443" spans="1:72" ht="13.5" customHeight="1">
      <c r="A443" s="5" t="str">
        <f t="shared" si="21"/>
        <v>1861_화현내_0150</v>
      </c>
      <c r="B443" s="1">
        <v>1861</v>
      </c>
      <c r="C443" s="1" t="s">
        <v>9339</v>
      </c>
      <c r="D443" s="1" t="s">
        <v>9340</v>
      </c>
      <c r="E443" s="1">
        <v>442</v>
      </c>
      <c r="F443" s="1">
        <v>3</v>
      </c>
      <c r="G443" s="1" t="s">
        <v>1002</v>
      </c>
      <c r="H443" s="1" t="s">
        <v>4200</v>
      </c>
      <c r="I443" s="1">
        <v>13</v>
      </c>
      <c r="L443" s="1">
        <v>5</v>
      </c>
      <c r="M443" s="1" t="s">
        <v>8123</v>
      </c>
      <c r="N443" s="1" t="s">
        <v>8124</v>
      </c>
      <c r="S443" s="1" t="s">
        <v>49</v>
      </c>
      <c r="T443" s="1" t="s">
        <v>967</v>
      </c>
      <c r="W443" s="1" t="s">
        <v>330</v>
      </c>
      <c r="X443" s="1" t="s">
        <v>4365</v>
      </c>
      <c r="Y443" s="1" t="s">
        <v>10</v>
      </c>
      <c r="Z443" s="1" t="s">
        <v>4364</v>
      </c>
      <c r="AC443" s="1">
        <v>45</v>
      </c>
      <c r="AD443" s="1" t="s">
        <v>73</v>
      </c>
      <c r="AE443" s="1" t="s">
        <v>5197</v>
      </c>
      <c r="AJ443" s="1" t="s">
        <v>17</v>
      </c>
      <c r="AK443" s="1" t="s">
        <v>5254</v>
      </c>
      <c r="AL443" s="1" t="s">
        <v>229</v>
      </c>
      <c r="AM443" s="1" t="s">
        <v>5311</v>
      </c>
      <c r="AT443" s="1" t="s">
        <v>270</v>
      </c>
      <c r="AU443" s="1" t="s">
        <v>5331</v>
      </c>
      <c r="AV443" s="1" t="s">
        <v>1481</v>
      </c>
      <c r="AW443" s="1" t="s">
        <v>5790</v>
      </c>
      <c r="BI443" s="1" t="s">
        <v>1482</v>
      </c>
      <c r="BJ443" s="1" t="s">
        <v>6318</v>
      </c>
      <c r="BK443" s="1" t="s">
        <v>270</v>
      </c>
      <c r="BL443" s="1" t="s">
        <v>5331</v>
      </c>
      <c r="BM443" s="1" t="s">
        <v>1483</v>
      </c>
      <c r="BN443" s="1" t="s">
        <v>6726</v>
      </c>
      <c r="BO443" s="1" t="s">
        <v>270</v>
      </c>
      <c r="BP443" s="1" t="s">
        <v>5331</v>
      </c>
      <c r="BQ443" s="1" t="s">
        <v>1484</v>
      </c>
      <c r="BR443" s="1" t="s">
        <v>7194</v>
      </c>
      <c r="BS443" s="1" t="s">
        <v>1485</v>
      </c>
      <c r="BT443" s="1" t="s">
        <v>6461</v>
      </c>
    </row>
    <row r="444" spans="1:72" ht="13.5" customHeight="1">
      <c r="A444" s="5" t="str">
        <f t="shared" si="21"/>
        <v>1861_화현내_0150</v>
      </c>
      <c r="B444" s="1">
        <v>1861</v>
      </c>
      <c r="C444" s="1" t="s">
        <v>9339</v>
      </c>
      <c r="D444" s="1" t="s">
        <v>9340</v>
      </c>
      <c r="E444" s="1">
        <v>443</v>
      </c>
      <c r="F444" s="1">
        <v>3</v>
      </c>
      <c r="G444" s="1" t="s">
        <v>1002</v>
      </c>
      <c r="H444" s="1" t="s">
        <v>4200</v>
      </c>
      <c r="I444" s="1">
        <v>14</v>
      </c>
      <c r="J444" s="1" t="s">
        <v>1486</v>
      </c>
      <c r="K444" s="1" t="s">
        <v>4234</v>
      </c>
      <c r="L444" s="1">
        <v>1</v>
      </c>
      <c r="M444" s="1" t="s">
        <v>8125</v>
      </c>
      <c r="N444" s="1" t="s">
        <v>8126</v>
      </c>
      <c r="T444" s="1" t="s">
        <v>8977</v>
      </c>
      <c r="U444" s="1" t="s">
        <v>1487</v>
      </c>
      <c r="V444" s="1" t="s">
        <v>4290</v>
      </c>
      <c r="W444" s="1" t="s">
        <v>50</v>
      </c>
      <c r="X444" s="1" t="s">
        <v>4264</v>
      </c>
      <c r="Y444" s="1" t="s">
        <v>1488</v>
      </c>
      <c r="Z444" s="1" t="s">
        <v>5019</v>
      </c>
      <c r="AC444" s="1">
        <v>31</v>
      </c>
      <c r="AD444" s="1" t="s">
        <v>247</v>
      </c>
      <c r="AE444" s="1" t="s">
        <v>5242</v>
      </c>
      <c r="AJ444" s="1" t="s">
        <v>17</v>
      </c>
      <c r="AK444" s="1" t="s">
        <v>5254</v>
      </c>
      <c r="AL444" s="1" t="s">
        <v>53</v>
      </c>
      <c r="AM444" s="1" t="s">
        <v>5260</v>
      </c>
      <c r="AT444" s="1" t="s">
        <v>105</v>
      </c>
      <c r="AU444" s="1" t="s">
        <v>4280</v>
      </c>
      <c r="AV444" s="1" t="s">
        <v>525</v>
      </c>
      <c r="AW444" s="1" t="s">
        <v>4396</v>
      </c>
      <c r="BG444" s="1" t="s">
        <v>105</v>
      </c>
      <c r="BH444" s="1" t="s">
        <v>4280</v>
      </c>
      <c r="BI444" s="1" t="s">
        <v>1489</v>
      </c>
      <c r="BJ444" s="1" t="s">
        <v>6317</v>
      </c>
      <c r="BK444" s="1" t="s">
        <v>105</v>
      </c>
      <c r="BL444" s="1" t="s">
        <v>4280</v>
      </c>
      <c r="BM444" s="1" t="s">
        <v>522</v>
      </c>
      <c r="BN444" s="1" t="s">
        <v>5910</v>
      </c>
      <c r="BO444" s="1" t="s">
        <v>105</v>
      </c>
      <c r="BP444" s="1" t="s">
        <v>4280</v>
      </c>
      <c r="BQ444" s="1" t="s">
        <v>1490</v>
      </c>
      <c r="BR444" s="1" t="s">
        <v>7534</v>
      </c>
      <c r="BS444" s="1" t="s">
        <v>88</v>
      </c>
      <c r="BT444" s="1" t="s">
        <v>7489</v>
      </c>
    </row>
    <row r="445" spans="1:72" ht="13.5" customHeight="1">
      <c r="A445" s="5" t="str">
        <f t="shared" si="21"/>
        <v>1861_화현내_0150</v>
      </c>
      <c r="B445" s="1">
        <v>1861</v>
      </c>
      <c r="C445" s="1" t="s">
        <v>9339</v>
      </c>
      <c r="D445" s="1" t="s">
        <v>9340</v>
      </c>
      <c r="E445" s="1">
        <v>444</v>
      </c>
      <c r="F445" s="1">
        <v>3</v>
      </c>
      <c r="G445" s="1" t="s">
        <v>1002</v>
      </c>
      <c r="H445" s="1" t="s">
        <v>4200</v>
      </c>
      <c r="I445" s="1">
        <v>14</v>
      </c>
      <c r="L445" s="1">
        <v>1</v>
      </c>
      <c r="M445" s="1" t="s">
        <v>8125</v>
      </c>
      <c r="N445" s="1" t="s">
        <v>8126</v>
      </c>
      <c r="S445" s="1" t="s">
        <v>49</v>
      </c>
      <c r="T445" s="1" t="s">
        <v>967</v>
      </c>
      <c r="W445" s="1" t="s">
        <v>139</v>
      </c>
      <c r="X445" s="1" t="s">
        <v>8978</v>
      </c>
      <c r="Y445" s="1" t="s">
        <v>10</v>
      </c>
      <c r="Z445" s="1" t="s">
        <v>4364</v>
      </c>
      <c r="AC445" s="1">
        <v>33</v>
      </c>
      <c r="AD445" s="1" t="s">
        <v>778</v>
      </c>
      <c r="AE445" s="1" t="s">
        <v>5236</v>
      </c>
      <c r="AJ445" s="1" t="s">
        <v>17</v>
      </c>
      <c r="AK445" s="1" t="s">
        <v>5254</v>
      </c>
      <c r="AL445" s="1" t="s">
        <v>141</v>
      </c>
      <c r="AM445" s="1" t="s">
        <v>5296</v>
      </c>
      <c r="AT445" s="1" t="s">
        <v>110</v>
      </c>
      <c r="AU445" s="1" t="s">
        <v>4271</v>
      </c>
      <c r="AV445" s="1" t="s">
        <v>1491</v>
      </c>
      <c r="AW445" s="1" t="s">
        <v>4790</v>
      </c>
      <c r="BG445" s="1" t="s">
        <v>110</v>
      </c>
      <c r="BH445" s="1" t="s">
        <v>4271</v>
      </c>
      <c r="BI445" s="1" t="s">
        <v>1492</v>
      </c>
      <c r="BJ445" s="1" t="s">
        <v>5403</v>
      </c>
      <c r="BM445" s="1" t="s">
        <v>1493</v>
      </c>
      <c r="BN445" s="1" t="s">
        <v>6725</v>
      </c>
      <c r="BO445" s="1" t="s">
        <v>1304</v>
      </c>
      <c r="BP445" s="1" t="s">
        <v>5334</v>
      </c>
      <c r="BQ445" s="1" t="s">
        <v>1494</v>
      </c>
      <c r="BR445" s="1" t="s">
        <v>7447</v>
      </c>
      <c r="BS445" s="1" t="s">
        <v>1016</v>
      </c>
      <c r="BT445" s="1" t="s">
        <v>5264</v>
      </c>
    </row>
    <row r="446" spans="1:31" ht="13.5" customHeight="1">
      <c r="A446" s="5" t="str">
        <f t="shared" si="21"/>
        <v>1861_화현내_0150</v>
      </c>
      <c r="B446" s="1">
        <v>1861</v>
      </c>
      <c r="C446" s="1" t="s">
        <v>9339</v>
      </c>
      <c r="D446" s="1" t="s">
        <v>9340</v>
      </c>
      <c r="E446" s="1">
        <v>445</v>
      </c>
      <c r="F446" s="1">
        <v>3</v>
      </c>
      <c r="G446" s="1" t="s">
        <v>1002</v>
      </c>
      <c r="H446" s="1" t="s">
        <v>4200</v>
      </c>
      <c r="I446" s="1">
        <v>14</v>
      </c>
      <c r="L446" s="1">
        <v>1</v>
      </c>
      <c r="M446" s="1" t="s">
        <v>8125</v>
      </c>
      <c r="N446" s="1" t="s">
        <v>8126</v>
      </c>
      <c r="S446" s="1" t="s">
        <v>96</v>
      </c>
      <c r="T446" s="1" t="s">
        <v>4261</v>
      </c>
      <c r="W446" s="1" t="s">
        <v>97</v>
      </c>
      <c r="X446" s="1" t="s">
        <v>8979</v>
      </c>
      <c r="Y446" s="1" t="s">
        <v>10</v>
      </c>
      <c r="Z446" s="1" t="s">
        <v>4364</v>
      </c>
      <c r="AC446" s="1">
        <v>56</v>
      </c>
      <c r="AD446" s="1" t="s">
        <v>655</v>
      </c>
      <c r="AE446" s="1" t="s">
        <v>5223</v>
      </c>
    </row>
    <row r="447" spans="1:72" ht="13.5" customHeight="1">
      <c r="A447" s="5" t="str">
        <f t="shared" si="21"/>
        <v>1861_화현내_0150</v>
      </c>
      <c r="B447" s="1">
        <v>1861</v>
      </c>
      <c r="C447" s="1" t="s">
        <v>9339</v>
      </c>
      <c r="D447" s="1" t="s">
        <v>9340</v>
      </c>
      <c r="E447" s="1">
        <v>446</v>
      </c>
      <c r="F447" s="1">
        <v>3</v>
      </c>
      <c r="G447" s="1" t="s">
        <v>1002</v>
      </c>
      <c r="H447" s="1" t="s">
        <v>4200</v>
      </c>
      <c r="I447" s="1">
        <v>14</v>
      </c>
      <c r="L447" s="1">
        <v>2</v>
      </c>
      <c r="M447" s="1" t="s">
        <v>1486</v>
      </c>
      <c r="N447" s="1" t="s">
        <v>4234</v>
      </c>
      <c r="T447" s="1" t="s">
        <v>8817</v>
      </c>
      <c r="U447" s="1" t="s">
        <v>193</v>
      </c>
      <c r="V447" s="1" t="s">
        <v>4286</v>
      </c>
      <c r="W447" s="1" t="s">
        <v>259</v>
      </c>
      <c r="X447" s="1" t="s">
        <v>4268</v>
      </c>
      <c r="Y447" s="1" t="s">
        <v>1495</v>
      </c>
      <c r="Z447" s="1" t="s">
        <v>4519</v>
      </c>
      <c r="AC447" s="1">
        <v>44</v>
      </c>
      <c r="AD447" s="1" t="s">
        <v>65</v>
      </c>
      <c r="AE447" s="1" t="s">
        <v>5142</v>
      </c>
      <c r="AJ447" s="1" t="s">
        <v>17</v>
      </c>
      <c r="AK447" s="1" t="s">
        <v>5254</v>
      </c>
      <c r="AL447" s="1" t="s">
        <v>41</v>
      </c>
      <c r="AM447" s="1" t="s">
        <v>5259</v>
      </c>
      <c r="AT447" s="1" t="s">
        <v>105</v>
      </c>
      <c r="AU447" s="1" t="s">
        <v>4280</v>
      </c>
      <c r="AV447" s="1" t="s">
        <v>1496</v>
      </c>
      <c r="AW447" s="1" t="s">
        <v>5789</v>
      </c>
      <c r="BG447" s="1" t="s">
        <v>105</v>
      </c>
      <c r="BH447" s="1" t="s">
        <v>4280</v>
      </c>
      <c r="BI447" s="1" t="s">
        <v>1497</v>
      </c>
      <c r="BJ447" s="1" t="s">
        <v>5777</v>
      </c>
      <c r="BK447" s="1" t="s">
        <v>105</v>
      </c>
      <c r="BL447" s="1" t="s">
        <v>4280</v>
      </c>
      <c r="BM447" s="1" t="s">
        <v>1498</v>
      </c>
      <c r="BN447" s="1" t="s">
        <v>6307</v>
      </c>
      <c r="BO447" s="1" t="s">
        <v>105</v>
      </c>
      <c r="BP447" s="1" t="s">
        <v>4280</v>
      </c>
      <c r="BQ447" s="1" t="s">
        <v>1499</v>
      </c>
      <c r="BR447" s="1" t="s">
        <v>7193</v>
      </c>
      <c r="BS447" s="1" t="s">
        <v>465</v>
      </c>
      <c r="BT447" s="1" t="s">
        <v>5266</v>
      </c>
    </row>
    <row r="448" spans="1:72" ht="13.5" customHeight="1">
      <c r="A448" s="5" t="str">
        <f aca="true" t="shared" si="22" ref="A448:A466">HYPERLINK("http://kyu.snu.ac.kr/sdhj/index.jsp?type=hj/GK14782_00IH_0001_0151.jpg","1861_화현내_0151")</f>
        <v>1861_화현내_0151</v>
      </c>
      <c r="B448" s="1">
        <v>1861</v>
      </c>
      <c r="C448" s="1" t="s">
        <v>9339</v>
      </c>
      <c r="D448" s="1" t="s">
        <v>9340</v>
      </c>
      <c r="E448" s="1">
        <v>447</v>
      </c>
      <c r="F448" s="1">
        <v>3</v>
      </c>
      <c r="G448" s="1" t="s">
        <v>1002</v>
      </c>
      <c r="H448" s="1" t="s">
        <v>4200</v>
      </c>
      <c r="I448" s="1">
        <v>14</v>
      </c>
      <c r="L448" s="1">
        <v>2</v>
      </c>
      <c r="M448" s="1" t="s">
        <v>1486</v>
      </c>
      <c r="N448" s="1" t="s">
        <v>4234</v>
      </c>
      <c r="S448" s="1" t="s">
        <v>49</v>
      </c>
      <c r="T448" s="1" t="s">
        <v>967</v>
      </c>
      <c r="W448" s="1" t="s">
        <v>97</v>
      </c>
      <c r="X448" s="1" t="s">
        <v>8818</v>
      </c>
      <c r="Y448" s="1" t="s">
        <v>10</v>
      </c>
      <c r="Z448" s="1" t="s">
        <v>4364</v>
      </c>
      <c r="AC448" s="1">
        <v>38</v>
      </c>
      <c r="AD448" s="1" t="s">
        <v>52</v>
      </c>
      <c r="AE448" s="1" t="s">
        <v>5201</v>
      </c>
      <c r="AJ448" s="1" t="s">
        <v>17</v>
      </c>
      <c r="AK448" s="1" t="s">
        <v>5254</v>
      </c>
      <c r="AL448" s="1" t="s">
        <v>88</v>
      </c>
      <c r="AM448" s="1" t="s">
        <v>7489</v>
      </c>
      <c r="AT448" s="1" t="s">
        <v>105</v>
      </c>
      <c r="AU448" s="1" t="s">
        <v>4280</v>
      </c>
      <c r="AV448" s="1" t="s">
        <v>1500</v>
      </c>
      <c r="AW448" s="1" t="s">
        <v>5788</v>
      </c>
      <c r="BG448" s="1" t="s">
        <v>105</v>
      </c>
      <c r="BH448" s="1" t="s">
        <v>4280</v>
      </c>
      <c r="BI448" s="1" t="s">
        <v>1501</v>
      </c>
      <c r="BJ448" s="1" t="s">
        <v>6316</v>
      </c>
      <c r="BK448" s="1" t="s">
        <v>105</v>
      </c>
      <c r="BL448" s="1" t="s">
        <v>4280</v>
      </c>
      <c r="BM448" s="1" t="s">
        <v>1502</v>
      </c>
      <c r="BN448" s="1" t="s">
        <v>6724</v>
      </c>
      <c r="BO448" s="1" t="s">
        <v>1503</v>
      </c>
      <c r="BP448" s="1" t="s">
        <v>5336</v>
      </c>
      <c r="BQ448" s="1" t="s">
        <v>1504</v>
      </c>
      <c r="BR448" s="1" t="s">
        <v>7192</v>
      </c>
      <c r="BS448" s="1" t="s">
        <v>203</v>
      </c>
      <c r="BT448" s="1" t="s">
        <v>7332</v>
      </c>
    </row>
    <row r="449" spans="1:31" ht="13.5" customHeight="1">
      <c r="A449" s="5" t="str">
        <f t="shared" si="22"/>
        <v>1861_화현내_0151</v>
      </c>
      <c r="B449" s="1">
        <v>1861</v>
      </c>
      <c r="C449" s="1" t="s">
        <v>9339</v>
      </c>
      <c r="D449" s="1" t="s">
        <v>9340</v>
      </c>
      <c r="E449" s="1">
        <v>448</v>
      </c>
      <c r="F449" s="1">
        <v>3</v>
      </c>
      <c r="G449" s="1" t="s">
        <v>1002</v>
      </c>
      <c r="H449" s="1" t="s">
        <v>4200</v>
      </c>
      <c r="I449" s="1">
        <v>14</v>
      </c>
      <c r="L449" s="1">
        <v>2</v>
      </c>
      <c r="M449" s="1" t="s">
        <v>1486</v>
      </c>
      <c r="N449" s="1" t="s">
        <v>4234</v>
      </c>
      <c r="S449" s="1" t="s">
        <v>96</v>
      </c>
      <c r="T449" s="1" t="s">
        <v>4261</v>
      </c>
      <c r="W449" s="1" t="s">
        <v>533</v>
      </c>
      <c r="X449" s="1" t="s">
        <v>4359</v>
      </c>
      <c r="Y449" s="1" t="s">
        <v>10</v>
      </c>
      <c r="Z449" s="1" t="s">
        <v>4364</v>
      </c>
      <c r="AC449" s="1">
        <v>66</v>
      </c>
      <c r="AD449" s="1" t="s">
        <v>737</v>
      </c>
      <c r="AE449" s="1" t="s">
        <v>5239</v>
      </c>
    </row>
    <row r="450" spans="1:72" ht="13.5" customHeight="1">
      <c r="A450" s="5" t="str">
        <f t="shared" si="22"/>
        <v>1861_화현내_0151</v>
      </c>
      <c r="B450" s="1">
        <v>1861</v>
      </c>
      <c r="C450" s="1" t="s">
        <v>9339</v>
      </c>
      <c r="D450" s="1" t="s">
        <v>9340</v>
      </c>
      <c r="E450" s="1">
        <v>449</v>
      </c>
      <c r="F450" s="1">
        <v>3</v>
      </c>
      <c r="G450" s="1" t="s">
        <v>1002</v>
      </c>
      <c r="H450" s="1" t="s">
        <v>4200</v>
      </c>
      <c r="I450" s="1">
        <v>14</v>
      </c>
      <c r="L450" s="1">
        <v>3</v>
      </c>
      <c r="M450" s="1" t="s">
        <v>8980</v>
      </c>
      <c r="N450" s="1" t="s">
        <v>8127</v>
      </c>
      <c r="T450" s="1" t="s">
        <v>8795</v>
      </c>
      <c r="U450" s="1" t="s">
        <v>37</v>
      </c>
      <c r="V450" s="1" t="s">
        <v>4283</v>
      </c>
      <c r="W450" s="1" t="s">
        <v>50</v>
      </c>
      <c r="X450" s="1" t="s">
        <v>4264</v>
      </c>
      <c r="Y450" s="1" t="s">
        <v>7361</v>
      </c>
      <c r="Z450" s="1" t="s">
        <v>8981</v>
      </c>
      <c r="AC450" s="1">
        <v>55</v>
      </c>
      <c r="AD450" s="1" t="s">
        <v>353</v>
      </c>
      <c r="AE450" s="1" t="s">
        <v>5235</v>
      </c>
      <c r="AJ450" s="1" t="s">
        <v>17</v>
      </c>
      <c r="AK450" s="1" t="s">
        <v>5254</v>
      </c>
      <c r="AL450" s="1" t="s">
        <v>53</v>
      </c>
      <c r="AM450" s="1" t="s">
        <v>5260</v>
      </c>
      <c r="AT450" s="1" t="s">
        <v>42</v>
      </c>
      <c r="AU450" s="1" t="s">
        <v>5332</v>
      </c>
      <c r="AV450" s="1" t="s">
        <v>1163</v>
      </c>
      <c r="AW450" s="1" t="s">
        <v>8982</v>
      </c>
      <c r="BG450" s="1" t="s">
        <v>42</v>
      </c>
      <c r="BH450" s="1" t="s">
        <v>5332</v>
      </c>
      <c r="BI450" s="1" t="s">
        <v>1071</v>
      </c>
      <c r="BJ450" s="1" t="s">
        <v>5818</v>
      </c>
      <c r="BK450" s="1" t="s">
        <v>42</v>
      </c>
      <c r="BL450" s="1" t="s">
        <v>5332</v>
      </c>
      <c r="BM450" s="1" t="s">
        <v>1007</v>
      </c>
      <c r="BN450" s="1" t="s">
        <v>6340</v>
      </c>
      <c r="BO450" s="1" t="s">
        <v>42</v>
      </c>
      <c r="BP450" s="1" t="s">
        <v>5332</v>
      </c>
      <c r="BQ450" s="1" t="s">
        <v>1164</v>
      </c>
      <c r="BR450" s="1" t="s">
        <v>7191</v>
      </c>
      <c r="BS450" s="1" t="s">
        <v>41</v>
      </c>
      <c r="BT450" s="1" t="s">
        <v>5259</v>
      </c>
    </row>
    <row r="451" spans="1:31" ht="13.5" customHeight="1">
      <c r="A451" s="5" t="str">
        <f t="shared" si="22"/>
        <v>1861_화현내_0151</v>
      </c>
      <c r="B451" s="1">
        <v>1861</v>
      </c>
      <c r="C451" s="1" t="s">
        <v>9339</v>
      </c>
      <c r="D451" s="1" t="s">
        <v>9340</v>
      </c>
      <c r="E451" s="1">
        <v>450</v>
      </c>
      <c r="F451" s="1">
        <v>3</v>
      </c>
      <c r="G451" s="1" t="s">
        <v>1002</v>
      </c>
      <c r="H451" s="1" t="s">
        <v>4200</v>
      </c>
      <c r="I451" s="1">
        <v>14</v>
      </c>
      <c r="L451" s="1">
        <v>3</v>
      </c>
      <c r="M451" s="1" t="s">
        <v>8980</v>
      </c>
      <c r="N451" s="1" t="s">
        <v>8127</v>
      </c>
      <c r="S451" s="1" t="s">
        <v>96</v>
      </c>
      <c r="T451" s="1" t="s">
        <v>4261</v>
      </c>
      <c r="W451" s="1" t="s">
        <v>38</v>
      </c>
      <c r="X451" s="1" t="s">
        <v>4338</v>
      </c>
      <c r="Y451" s="1" t="s">
        <v>51</v>
      </c>
      <c r="Z451" s="1" t="s">
        <v>4387</v>
      </c>
      <c r="AC451" s="1">
        <v>65</v>
      </c>
      <c r="AD451" s="1" t="s">
        <v>755</v>
      </c>
      <c r="AE451" s="1" t="s">
        <v>5205</v>
      </c>
    </row>
    <row r="452" spans="1:72" ht="13.5" customHeight="1">
      <c r="A452" s="5" t="str">
        <f t="shared" si="22"/>
        <v>1861_화현내_0151</v>
      </c>
      <c r="B452" s="1">
        <v>1861</v>
      </c>
      <c r="C452" s="1" t="s">
        <v>9339</v>
      </c>
      <c r="D452" s="1" t="s">
        <v>9340</v>
      </c>
      <c r="E452" s="1">
        <v>451</v>
      </c>
      <c r="F452" s="1">
        <v>3</v>
      </c>
      <c r="G452" s="1" t="s">
        <v>1002</v>
      </c>
      <c r="H452" s="1" t="s">
        <v>4200</v>
      </c>
      <c r="I452" s="1">
        <v>14</v>
      </c>
      <c r="L452" s="1">
        <v>4</v>
      </c>
      <c r="M452" s="1" t="s">
        <v>8128</v>
      </c>
      <c r="N452" s="1" t="s">
        <v>8129</v>
      </c>
      <c r="O452" s="1" t="s">
        <v>6</v>
      </c>
      <c r="P452" s="1" t="s">
        <v>4255</v>
      </c>
      <c r="T452" s="1" t="s">
        <v>8806</v>
      </c>
      <c r="U452" s="1" t="s">
        <v>105</v>
      </c>
      <c r="V452" s="1" t="s">
        <v>4280</v>
      </c>
      <c r="W452" s="1" t="s">
        <v>387</v>
      </c>
      <c r="X452" s="1" t="s">
        <v>4344</v>
      </c>
      <c r="Y452" s="1" t="s">
        <v>1505</v>
      </c>
      <c r="Z452" s="1" t="s">
        <v>5018</v>
      </c>
      <c r="AC452" s="1">
        <v>55</v>
      </c>
      <c r="AJ452" s="1" t="s">
        <v>17</v>
      </c>
      <c r="AK452" s="1" t="s">
        <v>5254</v>
      </c>
      <c r="AL452" s="1" t="s">
        <v>388</v>
      </c>
      <c r="AM452" s="1" t="s">
        <v>5267</v>
      </c>
      <c r="AT452" s="1" t="s">
        <v>105</v>
      </c>
      <c r="AU452" s="1" t="s">
        <v>4280</v>
      </c>
      <c r="AV452" s="1" t="s">
        <v>168</v>
      </c>
      <c r="AW452" s="1" t="s">
        <v>5159</v>
      </c>
      <c r="BG452" s="1" t="s">
        <v>105</v>
      </c>
      <c r="BH452" s="1" t="s">
        <v>4280</v>
      </c>
      <c r="BI452" s="1" t="s">
        <v>1506</v>
      </c>
      <c r="BJ452" s="1" t="s">
        <v>6315</v>
      </c>
      <c r="BM452" s="1" t="s">
        <v>1507</v>
      </c>
      <c r="BN452" s="1" t="s">
        <v>6723</v>
      </c>
      <c r="BQ452" s="1" t="s">
        <v>1508</v>
      </c>
      <c r="BR452" s="1" t="s">
        <v>7603</v>
      </c>
      <c r="BS452" s="1" t="s">
        <v>88</v>
      </c>
      <c r="BT452" s="1" t="s">
        <v>7489</v>
      </c>
    </row>
    <row r="453" spans="1:72" ht="13.5" customHeight="1">
      <c r="A453" s="5" t="str">
        <f t="shared" si="22"/>
        <v>1861_화현내_0151</v>
      </c>
      <c r="B453" s="1">
        <v>1861</v>
      </c>
      <c r="C453" s="1" t="s">
        <v>9339</v>
      </c>
      <c r="D453" s="1" t="s">
        <v>9340</v>
      </c>
      <c r="E453" s="1">
        <v>452</v>
      </c>
      <c r="F453" s="1">
        <v>3</v>
      </c>
      <c r="G453" s="1" t="s">
        <v>1002</v>
      </c>
      <c r="H453" s="1" t="s">
        <v>4200</v>
      </c>
      <c r="I453" s="1">
        <v>14</v>
      </c>
      <c r="L453" s="1">
        <v>4</v>
      </c>
      <c r="M453" s="1" t="s">
        <v>8128</v>
      </c>
      <c r="N453" s="1" t="s">
        <v>8129</v>
      </c>
      <c r="S453" s="1" t="s">
        <v>49</v>
      </c>
      <c r="T453" s="1" t="s">
        <v>967</v>
      </c>
      <c r="W453" s="1" t="s">
        <v>97</v>
      </c>
      <c r="X453" s="1" t="s">
        <v>8983</v>
      </c>
      <c r="Y453" s="1" t="s">
        <v>10</v>
      </c>
      <c r="Z453" s="1" t="s">
        <v>4364</v>
      </c>
      <c r="AC453" s="1">
        <v>50</v>
      </c>
      <c r="AJ453" s="1" t="s">
        <v>17</v>
      </c>
      <c r="AK453" s="1" t="s">
        <v>5254</v>
      </c>
      <c r="AL453" s="1" t="s">
        <v>88</v>
      </c>
      <c r="AM453" s="1" t="s">
        <v>7489</v>
      </c>
      <c r="AT453" s="1" t="s">
        <v>105</v>
      </c>
      <c r="AU453" s="1" t="s">
        <v>4280</v>
      </c>
      <c r="BG453" s="1" t="s">
        <v>105</v>
      </c>
      <c r="BH453" s="1" t="s">
        <v>4280</v>
      </c>
      <c r="BI453" s="1" t="s">
        <v>1509</v>
      </c>
      <c r="BJ453" s="1" t="s">
        <v>6314</v>
      </c>
      <c r="BM453" s="1" t="s">
        <v>1510</v>
      </c>
      <c r="BN453" s="1" t="s">
        <v>5508</v>
      </c>
      <c r="BQ453" s="1" t="s">
        <v>1511</v>
      </c>
      <c r="BR453" s="1" t="s">
        <v>7190</v>
      </c>
      <c r="BS453" s="1" t="s">
        <v>41</v>
      </c>
      <c r="BT453" s="1" t="s">
        <v>5259</v>
      </c>
    </row>
    <row r="454" spans="1:72" ht="13.5" customHeight="1">
      <c r="A454" s="5" t="str">
        <f t="shared" si="22"/>
        <v>1861_화현내_0151</v>
      </c>
      <c r="B454" s="1">
        <v>1861</v>
      </c>
      <c r="C454" s="1" t="s">
        <v>9339</v>
      </c>
      <c r="D454" s="1" t="s">
        <v>9340</v>
      </c>
      <c r="E454" s="1">
        <v>453</v>
      </c>
      <c r="F454" s="1">
        <v>3</v>
      </c>
      <c r="G454" s="1" t="s">
        <v>1002</v>
      </c>
      <c r="H454" s="1" t="s">
        <v>4200</v>
      </c>
      <c r="I454" s="1">
        <v>14</v>
      </c>
      <c r="L454" s="1">
        <v>5</v>
      </c>
      <c r="M454" s="1" t="s">
        <v>8130</v>
      </c>
      <c r="N454" s="1" t="s">
        <v>8131</v>
      </c>
      <c r="O454" s="1" t="s">
        <v>6</v>
      </c>
      <c r="P454" s="1" t="s">
        <v>4255</v>
      </c>
      <c r="T454" s="1" t="s">
        <v>8817</v>
      </c>
      <c r="U454" s="1" t="s">
        <v>105</v>
      </c>
      <c r="V454" s="1" t="s">
        <v>4280</v>
      </c>
      <c r="W454" s="1" t="s">
        <v>1090</v>
      </c>
      <c r="X454" s="1" t="s">
        <v>4347</v>
      </c>
      <c r="Y454" s="1" t="s">
        <v>1512</v>
      </c>
      <c r="Z454" s="1" t="s">
        <v>4777</v>
      </c>
      <c r="AC454" s="1">
        <v>48</v>
      </c>
      <c r="AD454" s="1" t="s">
        <v>83</v>
      </c>
      <c r="AE454" s="1" t="s">
        <v>5209</v>
      </c>
      <c r="AJ454" s="1" t="s">
        <v>17</v>
      </c>
      <c r="AK454" s="1" t="s">
        <v>5254</v>
      </c>
      <c r="AL454" s="1" t="s">
        <v>1087</v>
      </c>
      <c r="AM454" s="1" t="s">
        <v>5279</v>
      </c>
      <c r="AT454" s="1" t="s">
        <v>105</v>
      </c>
      <c r="AU454" s="1" t="s">
        <v>4280</v>
      </c>
      <c r="AV454" s="1" t="s">
        <v>620</v>
      </c>
      <c r="AW454" s="1" t="s">
        <v>5787</v>
      </c>
      <c r="BG454" s="1" t="s">
        <v>105</v>
      </c>
      <c r="BH454" s="1" t="s">
        <v>4280</v>
      </c>
      <c r="BI454" s="1" t="s">
        <v>1513</v>
      </c>
      <c r="BJ454" s="1" t="s">
        <v>6313</v>
      </c>
      <c r="BK454" s="1" t="s">
        <v>105</v>
      </c>
      <c r="BL454" s="1" t="s">
        <v>4280</v>
      </c>
      <c r="BM454" s="1" t="s">
        <v>627</v>
      </c>
      <c r="BN454" s="1" t="s">
        <v>5898</v>
      </c>
      <c r="BO454" s="1" t="s">
        <v>105</v>
      </c>
      <c r="BP454" s="1" t="s">
        <v>4280</v>
      </c>
      <c r="BQ454" s="1" t="s">
        <v>1514</v>
      </c>
      <c r="BR454" s="1" t="s">
        <v>7792</v>
      </c>
      <c r="BS454" s="1" t="s">
        <v>88</v>
      </c>
      <c r="BT454" s="1" t="s">
        <v>7489</v>
      </c>
    </row>
    <row r="455" spans="1:29" ht="13.5" customHeight="1">
      <c r="A455" s="5" t="str">
        <f t="shared" si="22"/>
        <v>1861_화현내_0151</v>
      </c>
      <c r="B455" s="1">
        <v>1861</v>
      </c>
      <c r="C455" s="1" t="s">
        <v>9339</v>
      </c>
      <c r="D455" s="1" t="s">
        <v>9340</v>
      </c>
      <c r="E455" s="1">
        <v>454</v>
      </c>
      <c r="F455" s="1">
        <v>3</v>
      </c>
      <c r="G455" s="1" t="s">
        <v>1002</v>
      </c>
      <c r="H455" s="1" t="s">
        <v>4200</v>
      </c>
      <c r="I455" s="1">
        <v>14</v>
      </c>
      <c r="L455" s="1">
        <v>5</v>
      </c>
      <c r="M455" s="1" t="s">
        <v>8130</v>
      </c>
      <c r="N455" s="1" t="s">
        <v>8131</v>
      </c>
      <c r="S455" s="1" t="s">
        <v>297</v>
      </c>
      <c r="T455" s="1" t="s">
        <v>4258</v>
      </c>
      <c r="AC455" s="1">
        <v>14</v>
      </c>
    </row>
    <row r="456" spans="1:70" ht="13.5" customHeight="1">
      <c r="A456" s="5" t="str">
        <f t="shared" si="22"/>
        <v>1861_화현내_0151</v>
      </c>
      <c r="B456" s="1">
        <v>1861</v>
      </c>
      <c r="C456" s="1" t="s">
        <v>9339</v>
      </c>
      <c r="D456" s="1" t="s">
        <v>9340</v>
      </c>
      <c r="E456" s="1">
        <v>455</v>
      </c>
      <c r="F456" s="1">
        <v>3</v>
      </c>
      <c r="G456" s="1" t="s">
        <v>1002</v>
      </c>
      <c r="H456" s="1" t="s">
        <v>4200</v>
      </c>
      <c r="I456" s="1">
        <v>15</v>
      </c>
      <c r="J456" s="1" t="s">
        <v>1515</v>
      </c>
      <c r="K456" s="1" t="s">
        <v>7397</v>
      </c>
      <c r="L456" s="1">
        <v>1</v>
      </c>
      <c r="M456" s="1" t="s">
        <v>8132</v>
      </c>
      <c r="N456" s="1" t="s">
        <v>8133</v>
      </c>
      <c r="O456" s="1" t="s">
        <v>6</v>
      </c>
      <c r="P456" s="1" t="s">
        <v>4255</v>
      </c>
      <c r="T456" s="1" t="s">
        <v>8764</v>
      </c>
      <c r="U456" s="1" t="s">
        <v>653</v>
      </c>
      <c r="V456" s="1" t="s">
        <v>4317</v>
      </c>
      <c r="W456" s="1" t="s">
        <v>1516</v>
      </c>
      <c r="X456" s="1" t="s">
        <v>4355</v>
      </c>
      <c r="Y456" s="1" t="s">
        <v>1356</v>
      </c>
      <c r="Z456" s="1" t="s">
        <v>5016</v>
      </c>
      <c r="AC456" s="1">
        <v>41</v>
      </c>
      <c r="AT456" s="1" t="s">
        <v>105</v>
      </c>
      <c r="AU456" s="1" t="s">
        <v>4280</v>
      </c>
      <c r="AV456" s="1" t="s">
        <v>334</v>
      </c>
      <c r="AW456" s="1" t="s">
        <v>4352</v>
      </c>
      <c r="BG456" s="1" t="s">
        <v>105</v>
      </c>
      <c r="BH456" s="1" t="s">
        <v>4280</v>
      </c>
      <c r="BI456" s="1" t="s">
        <v>1517</v>
      </c>
      <c r="BJ456" s="1" t="s">
        <v>6312</v>
      </c>
      <c r="BK456" s="1" t="s">
        <v>105</v>
      </c>
      <c r="BL456" s="1" t="s">
        <v>4280</v>
      </c>
      <c r="BM456" s="1" t="s">
        <v>1518</v>
      </c>
      <c r="BN456" s="1" t="s">
        <v>4867</v>
      </c>
      <c r="BQ456" s="1" t="s">
        <v>1519</v>
      </c>
      <c r="BR456" s="1" t="s">
        <v>7538</v>
      </c>
    </row>
    <row r="457" spans="1:72" ht="13.5" customHeight="1">
      <c r="A457" s="5" t="str">
        <f t="shared" si="22"/>
        <v>1861_화현내_0151</v>
      </c>
      <c r="B457" s="1">
        <v>1861</v>
      </c>
      <c r="C457" s="1" t="s">
        <v>9339</v>
      </c>
      <c r="D457" s="1" t="s">
        <v>9340</v>
      </c>
      <c r="E457" s="1">
        <v>456</v>
      </c>
      <c r="F457" s="1">
        <v>3</v>
      </c>
      <c r="G457" s="1" t="s">
        <v>1002</v>
      </c>
      <c r="H457" s="1" t="s">
        <v>4200</v>
      </c>
      <c r="I457" s="1">
        <v>15</v>
      </c>
      <c r="L457" s="1">
        <v>1</v>
      </c>
      <c r="M457" s="1" t="s">
        <v>8132</v>
      </c>
      <c r="N457" s="1" t="s">
        <v>8133</v>
      </c>
      <c r="S457" s="1" t="s">
        <v>49</v>
      </c>
      <c r="T457" s="1" t="s">
        <v>967</v>
      </c>
      <c r="W457" s="1" t="s">
        <v>345</v>
      </c>
      <c r="X457" s="1" t="s">
        <v>8984</v>
      </c>
      <c r="Y457" s="1" t="s">
        <v>10</v>
      </c>
      <c r="Z457" s="1" t="s">
        <v>4364</v>
      </c>
      <c r="AC457" s="1">
        <v>40</v>
      </c>
      <c r="AJ457" s="1" t="s">
        <v>17</v>
      </c>
      <c r="AK457" s="1" t="s">
        <v>5254</v>
      </c>
      <c r="AL457" s="1" t="s">
        <v>346</v>
      </c>
      <c r="AM457" s="1" t="s">
        <v>5291</v>
      </c>
      <c r="AT457" s="1" t="s">
        <v>105</v>
      </c>
      <c r="AU457" s="1" t="s">
        <v>4280</v>
      </c>
      <c r="AV457" s="1" t="s">
        <v>111</v>
      </c>
      <c r="AW457" s="1" t="s">
        <v>5764</v>
      </c>
      <c r="BG457" s="1" t="s">
        <v>105</v>
      </c>
      <c r="BH457" s="1" t="s">
        <v>4280</v>
      </c>
      <c r="BI457" s="1" t="s">
        <v>1377</v>
      </c>
      <c r="BJ457" s="1" t="s">
        <v>5351</v>
      </c>
      <c r="BM457" s="1" t="s">
        <v>1520</v>
      </c>
      <c r="BN457" s="1" t="s">
        <v>5137</v>
      </c>
      <c r="BQ457" s="1" t="s">
        <v>1521</v>
      </c>
      <c r="BR457" s="1" t="s">
        <v>7189</v>
      </c>
      <c r="BS457" s="1" t="s">
        <v>229</v>
      </c>
      <c r="BT457" s="1" t="s">
        <v>5311</v>
      </c>
    </row>
    <row r="458" spans="1:72" ht="13.5" customHeight="1">
      <c r="A458" s="5" t="str">
        <f t="shared" si="22"/>
        <v>1861_화현내_0151</v>
      </c>
      <c r="B458" s="1">
        <v>1861</v>
      </c>
      <c r="C458" s="1" t="s">
        <v>9339</v>
      </c>
      <c r="D458" s="1" t="s">
        <v>9340</v>
      </c>
      <c r="E458" s="1">
        <v>457</v>
      </c>
      <c r="F458" s="1">
        <v>3</v>
      </c>
      <c r="G458" s="1" t="s">
        <v>1002</v>
      </c>
      <c r="H458" s="1" t="s">
        <v>4200</v>
      </c>
      <c r="I458" s="1">
        <v>15</v>
      </c>
      <c r="L458" s="1">
        <v>2</v>
      </c>
      <c r="M458" s="1" t="s">
        <v>8134</v>
      </c>
      <c r="N458" s="1" t="s">
        <v>8135</v>
      </c>
      <c r="Q458" s="1" t="s">
        <v>1522</v>
      </c>
      <c r="R458" s="1" t="s">
        <v>8985</v>
      </c>
      <c r="T458" s="1" t="s">
        <v>8795</v>
      </c>
      <c r="W458" s="1" t="s">
        <v>38</v>
      </c>
      <c r="X458" s="1" t="s">
        <v>4338</v>
      </c>
      <c r="Y458" s="1" t="s">
        <v>10</v>
      </c>
      <c r="Z458" s="1" t="s">
        <v>4364</v>
      </c>
      <c r="AC458" s="1">
        <v>40</v>
      </c>
      <c r="AD458" s="1" t="s">
        <v>40</v>
      </c>
      <c r="AE458" s="1" t="s">
        <v>5219</v>
      </c>
      <c r="AJ458" s="1" t="s">
        <v>17</v>
      </c>
      <c r="AK458" s="1" t="s">
        <v>5254</v>
      </c>
      <c r="AL458" s="1" t="s">
        <v>41</v>
      </c>
      <c r="AM458" s="1" t="s">
        <v>5259</v>
      </c>
      <c r="AT458" s="1" t="s">
        <v>105</v>
      </c>
      <c r="AU458" s="1" t="s">
        <v>4280</v>
      </c>
      <c r="AV458" s="1" t="s">
        <v>1523</v>
      </c>
      <c r="AW458" s="1" t="s">
        <v>5786</v>
      </c>
      <c r="BG458" s="1" t="s">
        <v>270</v>
      </c>
      <c r="BH458" s="1" t="s">
        <v>5331</v>
      </c>
      <c r="BI458" s="1" t="s">
        <v>1382</v>
      </c>
      <c r="BJ458" s="1" t="s">
        <v>5792</v>
      </c>
      <c r="BK458" s="1" t="s">
        <v>270</v>
      </c>
      <c r="BL458" s="1" t="s">
        <v>5331</v>
      </c>
      <c r="BM458" s="1" t="s">
        <v>1524</v>
      </c>
      <c r="BN458" s="1" t="s">
        <v>6424</v>
      </c>
      <c r="BO458" s="1" t="s">
        <v>270</v>
      </c>
      <c r="BP458" s="1" t="s">
        <v>5331</v>
      </c>
      <c r="BQ458" s="1" t="s">
        <v>242</v>
      </c>
      <c r="BR458" s="1" t="s">
        <v>7621</v>
      </c>
      <c r="BS458" s="1" t="s">
        <v>88</v>
      </c>
      <c r="BT458" s="1" t="s">
        <v>7489</v>
      </c>
    </row>
    <row r="459" spans="1:31" ht="13.5" customHeight="1">
      <c r="A459" s="5" t="str">
        <f t="shared" si="22"/>
        <v>1861_화현내_0151</v>
      </c>
      <c r="B459" s="1">
        <v>1861</v>
      </c>
      <c r="C459" s="1" t="s">
        <v>9339</v>
      </c>
      <c r="D459" s="1" t="s">
        <v>9340</v>
      </c>
      <c r="E459" s="1">
        <v>458</v>
      </c>
      <c r="F459" s="1">
        <v>3</v>
      </c>
      <c r="G459" s="1" t="s">
        <v>1002</v>
      </c>
      <c r="H459" s="1" t="s">
        <v>4200</v>
      </c>
      <c r="I459" s="1">
        <v>15</v>
      </c>
      <c r="L459" s="1">
        <v>2</v>
      </c>
      <c r="M459" s="1" t="s">
        <v>8134</v>
      </c>
      <c r="N459" s="1" t="s">
        <v>8135</v>
      </c>
      <c r="S459" s="1" t="s">
        <v>297</v>
      </c>
      <c r="T459" s="1" t="s">
        <v>4258</v>
      </c>
      <c r="AC459" s="1">
        <v>15</v>
      </c>
      <c r="AD459" s="1" t="s">
        <v>700</v>
      </c>
      <c r="AE459" s="1" t="s">
        <v>5224</v>
      </c>
    </row>
    <row r="460" spans="1:72" ht="13.5" customHeight="1">
      <c r="A460" s="5" t="str">
        <f t="shared" si="22"/>
        <v>1861_화현내_0151</v>
      </c>
      <c r="B460" s="1">
        <v>1861</v>
      </c>
      <c r="C460" s="1" t="s">
        <v>9339</v>
      </c>
      <c r="D460" s="1" t="s">
        <v>9340</v>
      </c>
      <c r="E460" s="1">
        <v>459</v>
      </c>
      <c r="F460" s="1">
        <v>3</v>
      </c>
      <c r="G460" s="1" t="s">
        <v>1002</v>
      </c>
      <c r="H460" s="1" t="s">
        <v>4200</v>
      </c>
      <c r="I460" s="1">
        <v>15</v>
      </c>
      <c r="L460" s="1">
        <v>3</v>
      </c>
      <c r="M460" s="1" t="s">
        <v>8136</v>
      </c>
      <c r="N460" s="1" t="s">
        <v>8137</v>
      </c>
      <c r="T460" s="1" t="s">
        <v>8819</v>
      </c>
      <c r="U460" s="1" t="s">
        <v>1269</v>
      </c>
      <c r="V460" s="1" t="s">
        <v>4316</v>
      </c>
      <c r="W460" s="1" t="s">
        <v>38</v>
      </c>
      <c r="X460" s="1" t="s">
        <v>4338</v>
      </c>
      <c r="Y460" s="1" t="s">
        <v>225</v>
      </c>
      <c r="Z460" s="1" t="s">
        <v>5017</v>
      </c>
      <c r="AC460" s="1">
        <v>48</v>
      </c>
      <c r="AD460" s="1" t="s">
        <v>83</v>
      </c>
      <c r="AE460" s="1" t="s">
        <v>5209</v>
      </c>
      <c r="AJ460" s="1" t="s">
        <v>17</v>
      </c>
      <c r="AK460" s="1" t="s">
        <v>5254</v>
      </c>
      <c r="AL460" s="1" t="s">
        <v>41</v>
      </c>
      <c r="AM460" s="1" t="s">
        <v>5259</v>
      </c>
      <c r="AT460" s="1" t="s">
        <v>270</v>
      </c>
      <c r="AU460" s="1" t="s">
        <v>5331</v>
      </c>
      <c r="AV460" s="1" t="s">
        <v>1525</v>
      </c>
      <c r="AW460" s="1" t="s">
        <v>5785</v>
      </c>
      <c r="BG460" s="1" t="s">
        <v>270</v>
      </c>
      <c r="BH460" s="1" t="s">
        <v>5331</v>
      </c>
      <c r="BI460" s="1" t="s">
        <v>1302</v>
      </c>
      <c r="BJ460" s="1" t="s">
        <v>5440</v>
      </c>
      <c r="BK460" s="1" t="s">
        <v>270</v>
      </c>
      <c r="BL460" s="1" t="s">
        <v>5331</v>
      </c>
      <c r="BM460" s="1" t="s">
        <v>236</v>
      </c>
      <c r="BN460" s="1" t="s">
        <v>6722</v>
      </c>
      <c r="BQ460" s="1" t="s">
        <v>1526</v>
      </c>
      <c r="BR460" s="1" t="s">
        <v>7827</v>
      </c>
      <c r="BS460" s="1" t="s">
        <v>95</v>
      </c>
      <c r="BT460" s="1" t="s">
        <v>5256</v>
      </c>
    </row>
    <row r="461" spans="1:31" ht="13.5" customHeight="1">
      <c r="A461" s="5" t="str">
        <f t="shared" si="22"/>
        <v>1861_화현내_0151</v>
      </c>
      <c r="B461" s="1">
        <v>1861</v>
      </c>
      <c r="C461" s="1" t="s">
        <v>9339</v>
      </c>
      <c r="D461" s="1" t="s">
        <v>9340</v>
      </c>
      <c r="E461" s="1">
        <v>460</v>
      </c>
      <c r="F461" s="1">
        <v>3</v>
      </c>
      <c r="G461" s="1" t="s">
        <v>1002</v>
      </c>
      <c r="H461" s="1" t="s">
        <v>4200</v>
      </c>
      <c r="I461" s="1">
        <v>15</v>
      </c>
      <c r="L461" s="1">
        <v>3</v>
      </c>
      <c r="M461" s="1" t="s">
        <v>8136</v>
      </c>
      <c r="N461" s="1" t="s">
        <v>8137</v>
      </c>
      <c r="S461" s="1" t="s">
        <v>96</v>
      </c>
      <c r="T461" s="1" t="s">
        <v>4261</v>
      </c>
      <c r="AC461" s="1">
        <v>63</v>
      </c>
      <c r="AD461" s="1" t="s">
        <v>208</v>
      </c>
      <c r="AE461" s="1" t="s">
        <v>5210</v>
      </c>
    </row>
    <row r="462" spans="1:72" ht="13.5" customHeight="1">
      <c r="A462" s="5" t="str">
        <f t="shared" si="22"/>
        <v>1861_화현내_0151</v>
      </c>
      <c r="B462" s="1">
        <v>1861</v>
      </c>
      <c r="C462" s="1" t="s">
        <v>9339</v>
      </c>
      <c r="D462" s="1" t="s">
        <v>9340</v>
      </c>
      <c r="E462" s="1">
        <v>461</v>
      </c>
      <c r="F462" s="1">
        <v>3</v>
      </c>
      <c r="G462" s="1" t="s">
        <v>1002</v>
      </c>
      <c r="H462" s="1" t="s">
        <v>4200</v>
      </c>
      <c r="I462" s="1">
        <v>15</v>
      </c>
      <c r="L462" s="1">
        <v>4</v>
      </c>
      <c r="M462" s="1" t="s">
        <v>1515</v>
      </c>
      <c r="N462" s="1" t="s">
        <v>7397</v>
      </c>
      <c r="T462" s="1" t="s">
        <v>8764</v>
      </c>
      <c r="U462" s="1" t="s">
        <v>1527</v>
      </c>
      <c r="V462" s="1" t="s">
        <v>4315</v>
      </c>
      <c r="W462" s="1" t="s">
        <v>97</v>
      </c>
      <c r="X462" s="1" t="s">
        <v>8844</v>
      </c>
      <c r="Y462" s="1" t="s">
        <v>1356</v>
      </c>
      <c r="Z462" s="1" t="s">
        <v>5016</v>
      </c>
      <c r="AC462" s="1">
        <v>37</v>
      </c>
      <c r="AD462" s="1" t="s">
        <v>677</v>
      </c>
      <c r="AE462" s="1" t="s">
        <v>5225</v>
      </c>
      <c r="AJ462" s="1" t="s">
        <v>17</v>
      </c>
      <c r="AK462" s="1" t="s">
        <v>5254</v>
      </c>
      <c r="AL462" s="1" t="s">
        <v>88</v>
      </c>
      <c r="AM462" s="1" t="s">
        <v>7489</v>
      </c>
      <c r="AT462" s="1" t="s">
        <v>270</v>
      </c>
      <c r="AU462" s="1" t="s">
        <v>5331</v>
      </c>
      <c r="AV462" s="1" t="s">
        <v>1298</v>
      </c>
      <c r="AW462" s="1" t="s">
        <v>5784</v>
      </c>
      <c r="BG462" s="1" t="s">
        <v>270</v>
      </c>
      <c r="BH462" s="1" t="s">
        <v>5331</v>
      </c>
      <c r="BI462" s="1" t="s">
        <v>1299</v>
      </c>
      <c r="BJ462" s="1" t="s">
        <v>7520</v>
      </c>
      <c r="BK462" s="1" t="s">
        <v>270</v>
      </c>
      <c r="BL462" s="1" t="s">
        <v>5331</v>
      </c>
      <c r="BM462" s="1" t="s">
        <v>1300</v>
      </c>
      <c r="BN462" s="1" t="s">
        <v>6721</v>
      </c>
      <c r="BO462" s="1" t="s">
        <v>270</v>
      </c>
      <c r="BP462" s="1" t="s">
        <v>5331</v>
      </c>
      <c r="BQ462" s="1" t="s">
        <v>1528</v>
      </c>
      <c r="BR462" s="1" t="s">
        <v>7188</v>
      </c>
      <c r="BS462" s="1" t="s">
        <v>74</v>
      </c>
      <c r="BT462" s="1" t="s">
        <v>4740</v>
      </c>
    </row>
    <row r="463" spans="1:72" ht="13.5" customHeight="1">
      <c r="A463" s="5" t="str">
        <f t="shared" si="22"/>
        <v>1861_화현내_0151</v>
      </c>
      <c r="B463" s="1">
        <v>1861</v>
      </c>
      <c r="C463" s="1" t="s">
        <v>9339</v>
      </c>
      <c r="D463" s="1" t="s">
        <v>9340</v>
      </c>
      <c r="E463" s="1">
        <v>462</v>
      </c>
      <c r="F463" s="1">
        <v>3</v>
      </c>
      <c r="G463" s="1" t="s">
        <v>1002</v>
      </c>
      <c r="H463" s="1" t="s">
        <v>4200</v>
      </c>
      <c r="I463" s="1">
        <v>15</v>
      </c>
      <c r="L463" s="1">
        <v>4</v>
      </c>
      <c r="M463" s="1" t="s">
        <v>1515</v>
      </c>
      <c r="N463" s="1" t="s">
        <v>7397</v>
      </c>
      <c r="S463" s="1" t="s">
        <v>49</v>
      </c>
      <c r="T463" s="1" t="s">
        <v>967</v>
      </c>
      <c r="W463" s="1" t="s">
        <v>549</v>
      </c>
      <c r="X463" s="1" t="s">
        <v>4336</v>
      </c>
      <c r="Y463" s="1" t="s">
        <v>10</v>
      </c>
      <c r="Z463" s="1" t="s">
        <v>4364</v>
      </c>
      <c r="AC463" s="1">
        <v>37</v>
      </c>
      <c r="AJ463" s="1" t="s">
        <v>17</v>
      </c>
      <c r="AK463" s="1" t="s">
        <v>5254</v>
      </c>
      <c r="AL463" s="1" t="s">
        <v>180</v>
      </c>
      <c r="AM463" s="1" t="s">
        <v>5255</v>
      </c>
      <c r="AT463" s="1" t="s">
        <v>110</v>
      </c>
      <c r="AU463" s="1" t="s">
        <v>4271</v>
      </c>
      <c r="AV463" s="1" t="s">
        <v>1529</v>
      </c>
      <c r="AW463" s="1" t="s">
        <v>5783</v>
      </c>
      <c r="BG463" s="1" t="s">
        <v>110</v>
      </c>
      <c r="BH463" s="1" t="s">
        <v>4271</v>
      </c>
      <c r="BI463" s="1" t="s">
        <v>86</v>
      </c>
      <c r="BJ463" s="1" t="s">
        <v>5861</v>
      </c>
      <c r="BK463" s="1" t="s">
        <v>110</v>
      </c>
      <c r="BL463" s="1" t="s">
        <v>4271</v>
      </c>
      <c r="BM463" s="1" t="s">
        <v>1530</v>
      </c>
      <c r="BN463" s="1" t="s">
        <v>6720</v>
      </c>
      <c r="BO463" s="1" t="s">
        <v>110</v>
      </c>
      <c r="BP463" s="1" t="s">
        <v>4271</v>
      </c>
      <c r="BQ463" s="1" t="s">
        <v>1531</v>
      </c>
      <c r="BR463" s="1" t="s">
        <v>7581</v>
      </c>
      <c r="BS463" s="1" t="s">
        <v>88</v>
      </c>
      <c r="BT463" s="1" t="s">
        <v>7489</v>
      </c>
    </row>
    <row r="464" spans="1:29" ht="13.5" customHeight="1">
      <c r="A464" s="5" t="str">
        <f t="shared" si="22"/>
        <v>1861_화현내_0151</v>
      </c>
      <c r="B464" s="1">
        <v>1861</v>
      </c>
      <c r="C464" s="1" t="s">
        <v>9339</v>
      </c>
      <c r="D464" s="1" t="s">
        <v>9340</v>
      </c>
      <c r="E464" s="1">
        <v>463</v>
      </c>
      <c r="F464" s="1">
        <v>3</v>
      </c>
      <c r="G464" s="1" t="s">
        <v>1002</v>
      </c>
      <c r="H464" s="1" t="s">
        <v>4200</v>
      </c>
      <c r="I464" s="1">
        <v>15</v>
      </c>
      <c r="L464" s="1">
        <v>4</v>
      </c>
      <c r="M464" s="1" t="s">
        <v>1515</v>
      </c>
      <c r="N464" s="1" t="s">
        <v>7397</v>
      </c>
      <c r="S464" s="1" t="s">
        <v>297</v>
      </c>
      <c r="T464" s="1" t="s">
        <v>4258</v>
      </c>
      <c r="AC464" s="1">
        <v>18</v>
      </c>
    </row>
    <row r="465" spans="1:72" ht="13.5" customHeight="1">
      <c r="A465" s="5" t="str">
        <f t="shared" si="22"/>
        <v>1861_화현내_0151</v>
      </c>
      <c r="B465" s="1">
        <v>1861</v>
      </c>
      <c r="C465" s="1" t="s">
        <v>9339</v>
      </c>
      <c r="D465" s="1" t="s">
        <v>9340</v>
      </c>
      <c r="E465" s="1">
        <v>464</v>
      </c>
      <c r="F465" s="1">
        <v>3</v>
      </c>
      <c r="G465" s="1" t="s">
        <v>1002</v>
      </c>
      <c r="H465" s="1" t="s">
        <v>4200</v>
      </c>
      <c r="I465" s="1">
        <v>15</v>
      </c>
      <c r="L465" s="1">
        <v>5</v>
      </c>
      <c r="M465" s="1" t="s">
        <v>8138</v>
      </c>
      <c r="N465" s="1" t="s">
        <v>8139</v>
      </c>
      <c r="T465" s="1" t="s">
        <v>8806</v>
      </c>
      <c r="U465" s="1" t="s">
        <v>1532</v>
      </c>
      <c r="V465" s="1" t="s">
        <v>4314</v>
      </c>
      <c r="W465" s="1" t="s">
        <v>160</v>
      </c>
      <c r="X465" s="1" t="s">
        <v>4340</v>
      </c>
      <c r="Y465" s="1" t="s">
        <v>1533</v>
      </c>
      <c r="Z465" s="1" t="s">
        <v>5015</v>
      </c>
      <c r="AC465" s="1">
        <v>51</v>
      </c>
      <c r="AD465" s="1" t="s">
        <v>174</v>
      </c>
      <c r="AE465" s="1" t="s">
        <v>5250</v>
      </c>
      <c r="AJ465" s="1" t="s">
        <v>17</v>
      </c>
      <c r="AK465" s="1" t="s">
        <v>5254</v>
      </c>
      <c r="AL465" s="1" t="s">
        <v>95</v>
      </c>
      <c r="AM465" s="1" t="s">
        <v>5256</v>
      </c>
      <c r="AT465" s="1" t="s">
        <v>105</v>
      </c>
      <c r="AU465" s="1" t="s">
        <v>4280</v>
      </c>
      <c r="AV465" s="1" t="s">
        <v>1534</v>
      </c>
      <c r="AW465" s="1" t="s">
        <v>4458</v>
      </c>
      <c r="BG465" s="1" t="s">
        <v>105</v>
      </c>
      <c r="BH465" s="1" t="s">
        <v>4280</v>
      </c>
      <c r="BI465" s="1" t="s">
        <v>1535</v>
      </c>
      <c r="BJ465" s="1" t="s">
        <v>6311</v>
      </c>
      <c r="BK465" s="1" t="s">
        <v>105</v>
      </c>
      <c r="BL465" s="1" t="s">
        <v>4280</v>
      </c>
      <c r="BM465" s="1" t="s">
        <v>1536</v>
      </c>
      <c r="BN465" s="1" t="s">
        <v>6719</v>
      </c>
      <c r="BO465" s="1" t="s">
        <v>105</v>
      </c>
      <c r="BP465" s="1" t="s">
        <v>4280</v>
      </c>
      <c r="BQ465" s="1" t="s">
        <v>1537</v>
      </c>
      <c r="BR465" s="1" t="s">
        <v>7187</v>
      </c>
      <c r="BS465" s="1" t="s">
        <v>248</v>
      </c>
      <c r="BT465" s="1" t="s">
        <v>5263</v>
      </c>
    </row>
    <row r="466" spans="1:72" ht="13.5" customHeight="1">
      <c r="A466" s="5" t="str">
        <f t="shared" si="22"/>
        <v>1861_화현내_0151</v>
      </c>
      <c r="B466" s="1">
        <v>1861</v>
      </c>
      <c r="C466" s="1" t="s">
        <v>9339</v>
      </c>
      <c r="D466" s="1" t="s">
        <v>9340</v>
      </c>
      <c r="E466" s="1">
        <v>465</v>
      </c>
      <c r="F466" s="1">
        <v>3</v>
      </c>
      <c r="G466" s="1" t="s">
        <v>1002</v>
      </c>
      <c r="H466" s="1" t="s">
        <v>4200</v>
      </c>
      <c r="I466" s="1">
        <v>15</v>
      </c>
      <c r="L466" s="1">
        <v>5</v>
      </c>
      <c r="M466" s="1" t="s">
        <v>8138</v>
      </c>
      <c r="N466" s="1" t="s">
        <v>8139</v>
      </c>
      <c r="S466" s="1" t="s">
        <v>49</v>
      </c>
      <c r="T466" s="1" t="s">
        <v>967</v>
      </c>
      <c r="W466" s="1" t="s">
        <v>219</v>
      </c>
      <c r="X466" s="1" t="s">
        <v>4346</v>
      </c>
      <c r="Y466" s="1" t="s">
        <v>10</v>
      </c>
      <c r="Z466" s="1" t="s">
        <v>4364</v>
      </c>
      <c r="AC466" s="1">
        <v>51</v>
      </c>
      <c r="AD466" s="1" t="s">
        <v>174</v>
      </c>
      <c r="AE466" s="1" t="s">
        <v>5250</v>
      </c>
      <c r="AJ466" s="1" t="s">
        <v>17</v>
      </c>
      <c r="AK466" s="1" t="s">
        <v>5254</v>
      </c>
      <c r="AL466" s="1" t="s">
        <v>1016</v>
      </c>
      <c r="AM466" s="1" t="s">
        <v>5264</v>
      </c>
      <c r="AT466" s="1" t="s">
        <v>105</v>
      </c>
      <c r="AU466" s="1" t="s">
        <v>4280</v>
      </c>
      <c r="AV466" s="1" t="s">
        <v>1017</v>
      </c>
      <c r="AW466" s="1" t="s">
        <v>5782</v>
      </c>
      <c r="BG466" s="1" t="s">
        <v>105</v>
      </c>
      <c r="BH466" s="1" t="s">
        <v>4280</v>
      </c>
      <c r="BI466" s="1" t="s">
        <v>1538</v>
      </c>
      <c r="BJ466" s="1" t="s">
        <v>6310</v>
      </c>
      <c r="BK466" s="1" t="s">
        <v>105</v>
      </c>
      <c r="BL466" s="1" t="s">
        <v>4280</v>
      </c>
      <c r="BM466" s="1" t="s">
        <v>1539</v>
      </c>
      <c r="BN466" s="1" t="s">
        <v>6402</v>
      </c>
      <c r="BO466" s="1" t="s">
        <v>105</v>
      </c>
      <c r="BP466" s="1" t="s">
        <v>4280</v>
      </c>
      <c r="BQ466" s="1" t="s">
        <v>1020</v>
      </c>
      <c r="BR466" s="1" t="s">
        <v>8902</v>
      </c>
      <c r="BS466" s="1" t="s">
        <v>53</v>
      </c>
      <c r="BT466" s="1" t="s">
        <v>5260</v>
      </c>
    </row>
    <row r="467" spans="1:72" ht="13.5" customHeight="1">
      <c r="A467" s="5" t="str">
        <f aca="true" t="shared" si="23" ref="A467:A483">HYPERLINK("http://kyu.snu.ac.kr/sdhj/index.jsp?type=hj/GK14782_00IH_0001_0152.jpg","1861_화현내_0152")</f>
        <v>1861_화현내_0152</v>
      </c>
      <c r="B467" s="1">
        <v>1861</v>
      </c>
      <c r="C467" s="1" t="s">
        <v>9339</v>
      </c>
      <c r="D467" s="1" t="s">
        <v>9340</v>
      </c>
      <c r="E467" s="1">
        <v>466</v>
      </c>
      <c r="F467" s="1">
        <v>3</v>
      </c>
      <c r="G467" s="1" t="s">
        <v>1002</v>
      </c>
      <c r="H467" s="1" t="s">
        <v>4200</v>
      </c>
      <c r="I467" s="1">
        <v>16</v>
      </c>
      <c r="J467" s="1" t="s">
        <v>1540</v>
      </c>
      <c r="K467" s="1" t="s">
        <v>4233</v>
      </c>
      <c r="L467" s="1">
        <v>1</v>
      </c>
      <c r="M467" s="1" t="s">
        <v>1540</v>
      </c>
      <c r="N467" s="1" t="s">
        <v>4233</v>
      </c>
      <c r="T467" s="1" t="s">
        <v>8817</v>
      </c>
      <c r="U467" s="1" t="s">
        <v>360</v>
      </c>
      <c r="V467" s="1" t="s">
        <v>4313</v>
      </c>
      <c r="W467" s="1" t="s">
        <v>147</v>
      </c>
      <c r="X467" s="1" t="s">
        <v>4357</v>
      </c>
      <c r="Y467" s="1" t="s">
        <v>1541</v>
      </c>
      <c r="Z467" s="1" t="s">
        <v>5008</v>
      </c>
      <c r="AC467" s="1">
        <v>32</v>
      </c>
      <c r="AD467" s="1" t="s">
        <v>247</v>
      </c>
      <c r="AE467" s="1" t="s">
        <v>5242</v>
      </c>
      <c r="AJ467" s="1" t="s">
        <v>17</v>
      </c>
      <c r="AK467" s="1" t="s">
        <v>5254</v>
      </c>
      <c r="AL467" s="1" t="s">
        <v>148</v>
      </c>
      <c r="AM467" s="1" t="s">
        <v>5286</v>
      </c>
      <c r="AT467" s="1" t="s">
        <v>270</v>
      </c>
      <c r="AU467" s="1" t="s">
        <v>5331</v>
      </c>
      <c r="AV467" s="1" t="s">
        <v>1542</v>
      </c>
      <c r="AW467" s="1" t="s">
        <v>5781</v>
      </c>
      <c r="BG467" s="1" t="s">
        <v>270</v>
      </c>
      <c r="BH467" s="1" t="s">
        <v>5331</v>
      </c>
      <c r="BI467" s="1" t="s">
        <v>1543</v>
      </c>
      <c r="BJ467" s="1" t="s">
        <v>8986</v>
      </c>
      <c r="BK467" s="1" t="s">
        <v>270</v>
      </c>
      <c r="BL467" s="1" t="s">
        <v>5331</v>
      </c>
      <c r="BM467" s="1" t="s">
        <v>1524</v>
      </c>
      <c r="BN467" s="1" t="s">
        <v>6424</v>
      </c>
      <c r="BO467" s="1" t="s">
        <v>270</v>
      </c>
      <c r="BP467" s="1" t="s">
        <v>5331</v>
      </c>
      <c r="BQ467" s="1" t="s">
        <v>1544</v>
      </c>
      <c r="BR467" s="1" t="s">
        <v>7186</v>
      </c>
      <c r="BS467" s="1" t="s">
        <v>312</v>
      </c>
      <c r="BT467" s="1" t="s">
        <v>5262</v>
      </c>
    </row>
    <row r="468" spans="1:72" ht="13.5" customHeight="1">
      <c r="A468" s="5" t="str">
        <f t="shared" si="23"/>
        <v>1861_화현내_0152</v>
      </c>
      <c r="B468" s="1">
        <v>1861</v>
      </c>
      <c r="C468" s="1" t="s">
        <v>9339</v>
      </c>
      <c r="D468" s="1" t="s">
        <v>9340</v>
      </c>
      <c r="E468" s="1">
        <v>467</v>
      </c>
      <c r="F468" s="1">
        <v>3</v>
      </c>
      <c r="G468" s="1" t="s">
        <v>1002</v>
      </c>
      <c r="H468" s="1" t="s">
        <v>4200</v>
      </c>
      <c r="I468" s="1">
        <v>16</v>
      </c>
      <c r="L468" s="1">
        <v>1</v>
      </c>
      <c r="M468" s="1" t="s">
        <v>1540</v>
      </c>
      <c r="N468" s="1" t="s">
        <v>4233</v>
      </c>
      <c r="S468" s="1" t="s">
        <v>49</v>
      </c>
      <c r="T468" s="1" t="s">
        <v>967</v>
      </c>
      <c r="W468" s="1" t="s">
        <v>97</v>
      </c>
      <c r="X468" s="1" t="s">
        <v>8818</v>
      </c>
      <c r="Y468" s="1" t="s">
        <v>10</v>
      </c>
      <c r="Z468" s="1" t="s">
        <v>4364</v>
      </c>
      <c r="AC468" s="1">
        <v>32</v>
      </c>
      <c r="AD468" s="1" t="s">
        <v>247</v>
      </c>
      <c r="AE468" s="1" t="s">
        <v>5242</v>
      </c>
      <c r="AJ468" s="1" t="s">
        <v>17</v>
      </c>
      <c r="AK468" s="1" t="s">
        <v>5254</v>
      </c>
      <c r="AL468" s="1" t="s">
        <v>79</v>
      </c>
      <c r="AM468" s="1" t="s">
        <v>5283</v>
      </c>
      <c r="AT468" s="1" t="s">
        <v>105</v>
      </c>
      <c r="AU468" s="1" t="s">
        <v>4280</v>
      </c>
      <c r="AV468" s="1" t="s">
        <v>1545</v>
      </c>
      <c r="AW468" s="1" t="s">
        <v>5780</v>
      </c>
      <c r="BG468" s="1" t="s">
        <v>105</v>
      </c>
      <c r="BH468" s="1" t="s">
        <v>4280</v>
      </c>
      <c r="BI468" s="1" t="s">
        <v>1546</v>
      </c>
      <c r="BJ468" s="1" t="s">
        <v>4398</v>
      </c>
      <c r="BK468" s="1" t="s">
        <v>105</v>
      </c>
      <c r="BL468" s="1" t="s">
        <v>4280</v>
      </c>
      <c r="BM468" s="1" t="s">
        <v>1547</v>
      </c>
      <c r="BN468" s="1" t="s">
        <v>6718</v>
      </c>
      <c r="BO468" s="1" t="s">
        <v>105</v>
      </c>
      <c r="BP468" s="1" t="s">
        <v>4280</v>
      </c>
      <c r="BQ468" s="1" t="s">
        <v>1548</v>
      </c>
      <c r="BR468" s="1" t="s">
        <v>7185</v>
      </c>
      <c r="BS468" s="1" t="s">
        <v>1087</v>
      </c>
      <c r="BT468" s="1" t="s">
        <v>5279</v>
      </c>
    </row>
    <row r="469" spans="1:72" ht="13.5" customHeight="1">
      <c r="A469" s="5" t="str">
        <f t="shared" si="23"/>
        <v>1861_화현내_0152</v>
      </c>
      <c r="B469" s="1">
        <v>1861</v>
      </c>
      <c r="C469" s="1" t="s">
        <v>9339</v>
      </c>
      <c r="D469" s="1" t="s">
        <v>9340</v>
      </c>
      <c r="E469" s="1">
        <v>468</v>
      </c>
      <c r="F469" s="1">
        <v>3</v>
      </c>
      <c r="G469" s="1" t="s">
        <v>1002</v>
      </c>
      <c r="H469" s="1" t="s">
        <v>4200</v>
      </c>
      <c r="I469" s="1">
        <v>16</v>
      </c>
      <c r="L469" s="1">
        <v>2</v>
      </c>
      <c r="M469" s="1" t="s">
        <v>8140</v>
      </c>
      <c r="N469" s="1" t="s">
        <v>8141</v>
      </c>
      <c r="T469" s="1" t="s">
        <v>8906</v>
      </c>
      <c r="U469" s="1" t="s">
        <v>105</v>
      </c>
      <c r="V469" s="1" t="s">
        <v>4280</v>
      </c>
      <c r="W469" s="1" t="s">
        <v>549</v>
      </c>
      <c r="X469" s="1" t="s">
        <v>4336</v>
      </c>
      <c r="Y469" s="1" t="s">
        <v>1549</v>
      </c>
      <c r="Z469" s="1" t="s">
        <v>5014</v>
      </c>
      <c r="AC469" s="1">
        <v>69</v>
      </c>
      <c r="AD469" s="1" t="s">
        <v>213</v>
      </c>
      <c r="AE469" s="1" t="s">
        <v>5203</v>
      </c>
      <c r="AJ469" s="1" t="s">
        <v>17</v>
      </c>
      <c r="AK469" s="1" t="s">
        <v>5254</v>
      </c>
      <c r="AL469" s="1" t="s">
        <v>180</v>
      </c>
      <c r="AM469" s="1" t="s">
        <v>5255</v>
      </c>
      <c r="AT469" s="1" t="s">
        <v>105</v>
      </c>
      <c r="AU469" s="1" t="s">
        <v>4280</v>
      </c>
      <c r="AV469" s="1" t="s">
        <v>1550</v>
      </c>
      <c r="AW469" s="1" t="s">
        <v>4932</v>
      </c>
      <c r="BG469" s="1" t="s">
        <v>105</v>
      </c>
      <c r="BH469" s="1" t="s">
        <v>4280</v>
      </c>
      <c r="BI469" s="1" t="s">
        <v>1551</v>
      </c>
      <c r="BJ469" s="1" t="s">
        <v>6309</v>
      </c>
      <c r="BM469" s="1" t="s">
        <v>1552</v>
      </c>
      <c r="BN469" s="1" t="s">
        <v>5181</v>
      </c>
      <c r="BO469" s="1" t="s">
        <v>105</v>
      </c>
      <c r="BP469" s="1" t="s">
        <v>4280</v>
      </c>
      <c r="BQ469" s="1" t="s">
        <v>1553</v>
      </c>
      <c r="BR469" s="1" t="s">
        <v>7629</v>
      </c>
      <c r="BS469" s="1" t="s">
        <v>88</v>
      </c>
      <c r="BT469" s="1" t="s">
        <v>7489</v>
      </c>
    </row>
    <row r="470" spans="1:72" ht="13.5" customHeight="1">
      <c r="A470" s="5" t="str">
        <f t="shared" si="23"/>
        <v>1861_화현내_0152</v>
      </c>
      <c r="B470" s="1">
        <v>1861</v>
      </c>
      <c r="C470" s="1" t="s">
        <v>9339</v>
      </c>
      <c r="D470" s="1" t="s">
        <v>9340</v>
      </c>
      <c r="E470" s="1">
        <v>469</v>
      </c>
      <c r="F470" s="1">
        <v>3</v>
      </c>
      <c r="G470" s="1" t="s">
        <v>1002</v>
      </c>
      <c r="H470" s="1" t="s">
        <v>4200</v>
      </c>
      <c r="I470" s="1">
        <v>16</v>
      </c>
      <c r="L470" s="1">
        <v>2</v>
      </c>
      <c r="M470" s="1" t="s">
        <v>8140</v>
      </c>
      <c r="N470" s="1" t="s">
        <v>8141</v>
      </c>
      <c r="S470" s="1" t="s">
        <v>49</v>
      </c>
      <c r="T470" s="1" t="s">
        <v>967</v>
      </c>
      <c r="W470" s="1" t="s">
        <v>97</v>
      </c>
      <c r="X470" s="1" t="s">
        <v>8987</v>
      </c>
      <c r="Y470" s="1" t="s">
        <v>10</v>
      </c>
      <c r="Z470" s="1" t="s">
        <v>4364</v>
      </c>
      <c r="AC470" s="1">
        <v>59</v>
      </c>
      <c r="AD470" s="1" t="s">
        <v>292</v>
      </c>
      <c r="AE470" s="1" t="s">
        <v>5241</v>
      </c>
      <c r="AJ470" s="1" t="s">
        <v>17</v>
      </c>
      <c r="AK470" s="1" t="s">
        <v>5254</v>
      </c>
      <c r="AL470" s="1" t="s">
        <v>88</v>
      </c>
      <c r="AM470" s="1" t="s">
        <v>7489</v>
      </c>
      <c r="AT470" s="1" t="s">
        <v>105</v>
      </c>
      <c r="AU470" s="1" t="s">
        <v>4280</v>
      </c>
      <c r="AV470" s="1" t="s">
        <v>1435</v>
      </c>
      <c r="AW470" s="1" t="s">
        <v>5380</v>
      </c>
      <c r="BG470" s="1" t="s">
        <v>105</v>
      </c>
      <c r="BH470" s="1" t="s">
        <v>4280</v>
      </c>
      <c r="BI470" s="1" t="s">
        <v>1436</v>
      </c>
      <c r="BJ470" s="1" t="s">
        <v>5746</v>
      </c>
      <c r="BK470" s="1" t="s">
        <v>105</v>
      </c>
      <c r="BL470" s="1" t="s">
        <v>4280</v>
      </c>
      <c r="BM470" s="1" t="s">
        <v>1554</v>
      </c>
      <c r="BN470" s="1" t="s">
        <v>6717</v>
      </c>
      <c r="BO470" s="1" t="s">
        <v>105</v>
      </c>
      <c r="BP470" s="1" t="s">
        <v>4280</v>
      </c>
      <c r="BQ470" s="1" t="s">
        <v>1438</v>
      </c>
      <c r="BR470" s="1" t="s">
        <v>7540</v>
      </c>
      <c r="BS470" s="1" t="s">
        <v>58</v>
      </c>
      <c r="BT470" s="1" t="s">
        <v>5258</v>
      </c>
    </row>
    <row r="471" spans="1:72" ht="13.5" customHeight="1">
      <c r="A471" s="5" t="str">
        <f t="shared" si="23"/>
        <v>1861_화현내_0152</v>
      </c>
      <c r="B471" s="1">
        <v>1861</v>
      </c>
      <c r="C471" s="1" t="s">
        <v>9339</v>
      </c>
      <c r="D471" s="1" t="s">
        <v>9340</v>
      </c>
      <c r="E471" s="1">
        <v>470</v>
      </c>
      <c r="F471" s="1">
        <v>3</v>
      </c>
      <c r="G471" s="1" t="s">
        <v>1002</v>
      </c>
      <c r="H471" s="1" t="s">
        <v>4200</v>
      </c>
      <c r="I471" s="1">
        <v>16</v>
      </c>
      <c r="L471" s="1">
        <v>3</v>
      </c>
      <c r="M471" s="1" t="s">
        <v>8142</v>
      </c>
      <c r="N471" s="1" t="s">
        <v>8143</v>
      </c>
      <c r="O471" s="1" t="s">
        <v>6</v>
      </c>
      <c r="P471" s="1" t="s">
        <v>4255</v>
      </c>
      <c r="T471" s="1" t="s">
        <v>8988</v>
      </c>
      <c r="U471" s="1" t="s">
        <v>105</v>
      </c>
      <c r="V471" s="1" t="s">
        <v>4280</v>
      </c>
      <c r="W471" s="1" t="s">
        <v>135</v>
      </c>
      <c r="X471" s="1" t="s">
        <v>8989</v>
      </c>
      <c r="Y471" s="1" t="s">
        <v>1555</v>
      </c>
      <c r="Z471" s="1" t="s">
        <v>5013</v>
      </c>
      <c r="AC471" s="1">
        <v>63</v>
      </c>
      <c r="AD471" s="1" t="s">
        <v>254</v>
      </c>
      <c r="AE471" s="1" t="s">
        <v>5200</v>
      </c>
      <c r="AJ471" s="1" t="s">
        <v>17</v>
      </c>
      <c r="AK471" s="1" t="s">
        <v>5254</v>
      </c>
      <c r="AL471" s="1" t="s">
        <v>58</v>
      </c>
      <c r="AM471" s="1" t="s">
        <v>5258</v>
      </c>
      <c r="AT471" s="1" t="s">
        <v>105</v>
      </c>
      <c r="AU471" s="1" t="s">
        <v>4280</v>
      </c>
      <c r="AV471" s="1" t="s">
        <v>1373</v>
      </c>
      <c r="AW471" s="1" t="s">
        <v>5779</v>
      </c>
      <c r="BG471" s="1" t="s">
        <v>105</v>
      </c>
      <c r="BH471" s="1" t="s">
        <v>4280</v>
      </c>
      <c r="BI471" s="1" t="s">
        <v>1556</v>
      </c>
      <c r="BJ471" s="1" t="s">
        <v>6308</v>
      </c>
      <c r="BK471" s="1" t="s">
        <v>105</v>
      </c>
      <c r="BL471" s="1" t="s">
        <v>4280</v>
      </c>
      <c r="BM471" s="1" t="s">
        <v>1557</v>
      </c>
      <c r="BN471" s="1" t="s">
        <v>6716</v>
      </c>
      <c r="BQ471" s="1" t="s">
        <v>1558</v>
      </c>
      <c r="BR471" s="1" t="s">
        <v>7184</v>
      </c>
      <c r="BS471" s="1" t="s">
        <v>180</v>
      </c>
      <c r="BT471" s="1" t="s">
        <v>5255</v>
      </c>
    </row>
    <row r="472" spans="1:29" ht="13.5" customHeight="1">
      <c r="A472" s="5" t="str">
        <f t="shared" si="23"/>
        <v>1861_화현내_0152</v>
      </c>
      <c r="B472" s="1">
        <v>1861</v>
      </c>
      <c r="C472" s="1" t="s">
        <v>9339</v>
      </c>
      <c r="D472" s="1" t="s">
        <v>9340</v>
      </c>
      <c r="E472" s="1">
        <v>471</v>
      </c>
      <c r="F472" s="1">
        <v>3</v>
      </c>
      <c r="G472" s="1" t="s">
        <v>1002</v>
      </c>
      <c r="H472" s="1" t="s">
        <v>4200</v>
      </c>
      <c r="I472" s="1">
        <v>16</v>
      </c>
      <c r="L472" s="1">
        <v>3</v>
      </c>
      <c r="M472" s="1" t="s">
        <v>8142</v>
      </c>
      <c r="N472" s="1" t="s">
        <v>8143</v>
      </c>
      <c r="S472" s="1" t="s">
        <v>181</v>
      </c>
      <c r="T472" s="1" t="s">
        <v>4259</v>
      </c>
      <c r="Y472" s="1" t="s">
        <v>1559</v>
      </c>
      <c r="Z472" s="1" t="s">
        <v>5012</v>
      </c>
      <c r="AC472" s="1">
        <v>17</v>
      </c>
    </row>
    <row r="473" spans="1:72" ht="13.5" customHeight="1">
      <c r="A473" s="5" t="str">
        <f t="shared" si="23"/>
        <v>1861_화현내_0152</v>
      </c>
      <c r="B473" s="1">
        <v>1861</v>
      </c>
      <c r="C473" s="1" t="s">
        <v>9339</v>
      </c>
      <c r="D473" s="1" t="s">
        <v>9340</v>
      </c>
      <c r="E473" s="1">
        <v>472</v>
      </c>
      <c r="F473" s="1">
        <v>3</v>
      </c>
      <c r="G473" s="1" t="s">
        <v>1002</v>
      </c>
      <c r="H473" s="1" t="s">
        <v>4200</v>
      </c>
      <c r="I473" s="1">
        <v>16</v>
      </c>
      <c r="L473" s="1">
        <v>4</v>
      </c>
      <c r="M473" s="1" t="s">
        <v>8144</v>
      </c>
      <c r="N473" s="1" t="s">
        <v>8145</v>
      </c>
      <c r="T473" s="1" t="s">
        <v>8819</v>
      </c>
      <c r="U473" s="1" t="s">
        <v>1560</v>
      </c>
      <c r="V473" s="1" t="s">
        <v>4302</v>
      </c>
      <c r="W473" s="1" t="s">
        <v>135</v>
      </c>
      <c r="X473" s="1" t="s">
        <v>8990</v>
      </c>
      <c r="Y473" s="1" t="s">
        <v>1561</v>
      </c>
      <c r="Z473" s="1" t="s">
        <v>4841</v>
      </c>
      <c r="AC473" s="1">
        <v>58</v>
      </c>
      <c r="AD473" s="1" t="s">
        <v>433</v>
      </c>
      <c r="AE473" s="1" t="s">
        <v>5199</v>
      </c>
      <c r="AJ473" s="1" t="s">
        <v>17</v>
      </c>
      <c r="AK473" s="1" t="s">
        <v>5254</v>
      </c>
      <c r="AL473" s="1" t="s">
        <v>95</v>
      </c>
      <c r="AM473" s="1" t="s">
        <v>5256</v>
      </c>
      <c r="AT473" s="1" t="s">
        <v>599</v>
      </c>
      <c r="AU473" s="1" t="s">
        <v>4298</v>
      </c>
      <c r="AV473" s="1" t="s">
        <v>1562</v>
      </c>
      <c r="AW473" s="1" t="s">
        <v>5778</v>
      </c>
      <c r="BG473" s="1" t="s">
        <v>599</v>
      </c>
      <c r="BH473" s="1" t="s">
        <v>4298</v>
      </c>
      <c r="BI473" s="1" t="s">
        <v>666</v>
      </c>
      <c r="BJ473" s="1" t="s">
        <v>4434</v>
      </c>
      <c r="BK473" s="1" t="s">
        <v>599</v>
      </c>
      <c r="BL473" s="1" t="s">
        <v>4298</v>
      </c>
      <c r="BM473" s="1" t="s">
        <v>1563</v>
      </c>
      <c r="BN473" s="1" t="s">
        <v>6715</v>
      </c>
      <c r="BO473" s="1" t="s">
        <v>1564</v>
      </c>
      <c r="BP473" s="1" t="s">
        <v>6857</v>
      </c>
      <c r="BQ473" s="1" t="s">
        <v>1565</v>
      </c>
      <c r="BR473" s="1" t="s">
        <v>7183</v>
      </c>
      <c r="BS473" s="1" t="s">
        <v>130</v>
      </c>
      <c r="BT473" s="1" t="s">
        <v>5257</v>
      </c>
    </row>
    <row r="474" spans="1:72" ht="13.5" customHeight="1">
      <c r="A474" s="5" t="str">
        <f t="shared" si="23"/>
        <v>1861_화현내_0152</v>
      </c>
      <c r="B474" s="1">
        <v>1861</v>
      </c>
      <c r="C474" s="1" t="s">
        <v>9339</v>
      </c>
      <c r="D474" s="1" t="s">
        <v>9340</v>
      </c>
      <c r="E474" s="1">
        <v>473</v>
      </c>
      <c r="F474" s="1">
        <v>3</v>
      </c>
      <c r="G474" s="1" t="s">
        <v>1002</v>
      </c>
      <c r="H474" s="1" t="s">
        <v>4200</v>
      </c>
      <c r="I474" s="1">
        <v>16</v>
      </c>
      <c r="L474" s="1">
        <v>4</v>
      </c>
      <c r="M474" s="1" t="s">
        <v>8144</v>
      </c>
      <c r="N474" s="1" t="s">
        <v>8145</v>
      </c>
      <c r="S474" s="1" t="s">
        <v>49</v>
      </c>
      <c r="T474" s="1" t="s">
        <v>967</v>
      </c>
      <c r="W474" s="1" t="s">
        <v>259</v>
      </c>
      <c r="X474" s="1" t="s">
        <v>4268</v>
      </c>
      <c r="Y474" s="1" t="s">
        <v>10</v>
      </c>
      <c r="Z474" s="1" t="s">
        <v>4364</v>
      </c>
      <c r="AC474" s="1">
        <v>45</v>
      </c>
      <c r="AD474" s="1" t="s">
        <v>73</v>
      </c>
      <c r="AE474" s="1" t="s">
        <v>5197</v>
      </c>
      <c r="AJ474" s="1" t="s">
        <v>17</v>
      </c>
      <c r="AK474" s="1" t="s">
        <v>5254</v>
      </c>
      <c r="AL474" s="1" t="s">
        <v>41</v>
      </c>
      <c r="AM474" s="1" t="s">
        <v>5259</v>
      </c>
      <c r="AT474" s="1" t="s">
        <v>105</v>
      </c>
      <c r="AU474" s="1" t="s">
        <v>4280</v>
      </c>
      <c r="AV474" s="1" t="s">
        <v>1497</v>
      </c>
      <c r="AW474" s="1" t="s">
        <v>5777</v>
      </c>
      <c r="BG474" s="1" t="s">
        <v>105</v>
      </c>
      <c r="BH474" s="1" t="s">
        <v>4280</v>
      </c>
      <c r="BI474" s="1" t="s">
        <v>1349</v>
      </c>
      <c r="BJ474" s="1" t="s">
        <v>6307</v>
      </c>
      <c r="BK474" s="1" t="s">
        <v>105</v>
      </c>
      <c r="BL474" s="1" t="s">
        <v>4280</v>
      </c>
      <c r="BM474" s="1" t="s">
        <v>1350</v>
      </c>
      <c r="BN474" s="1" t="s">
        <v>5567</v>
      </c>
      <c r="BO474" s="1" t="s">
        <v>105</v>
      </c>
      <c r="BP474" s="1" t="s">
        <v>4280</v>
      </c>
      <c r="BQ474" s="1" t="s">
        <v>1351</v>
      </c>
      <c r="BR474" s="1" t="s">
        <v>7737</v>
      </c>
      <c r="BS474" s="1" t="s">
        <v>165</v>
      </c>
      <c r="BT474" s="1" t="s">
        <v>5302</v>
      </c>
    </row>
    <row r="475" spans="1:31" ht="13.5" customHeight="1">
      <c r="A475" s="5" t="str">
        <f t="shared" si="23"/>
        <v>1861_화현내_0152</v>
      </c>
      <c r="B475" s="1">
        <v>1861</v>
      </c>
      <c r="C475" s="1" t="s">
        <v>9339</v>
      </c>
      <c r="D475" s="1" t="s">
        <v>9340</v>
      </c>
      <c r="E475" s="1">
        <v>474</v>
      </c>
      <c r="F475" s="1">
        <v>3</v>
      </c>
      <c r="G475" s="1" t="s">
        <v>1002</v>
      </c>
      <c r="H475" s="1" t="s">
        <v>4200</v>
      </c>
      <c r="I475" s="1">
        <v>16</v>
      </c>
      <c r="L475" s="1">
        <v>4</v>
      </c>
      <c r="M475" s="1" t="s">
        <v>8144</v>
      </c>
      <c r="N475" s="1" t="s">
        <v>8145</v>
      </c>
      <c r="S475" s="1" t="s">
        <v>181</v>
      </c>
      <c r="T475" s="1" t="s">
        <v>4259</v>
      </c>
      <c r="U475" s="1" t="s">
        <v>377</v>
      </c>
      <c r="V475" s="1" t="s">
        <v>4312</v>
      </c>
      <c r="Y475" s="1" t="s">
        <v>310</v>
      </c>
      <c r="Z475" s="1" t="s">
        <v>5011</v>
      </c>
      <c r="AC475" s="1">
        <v>28</v>
      </c>
      <c r="AD475" s="1" t="s">
        <v>575</v>
      </c>
      <c r="AE475" s="1" t="s">
        <v>5211</v>
      </c>
    </row>
    <row r="476" spans="1:72" ht="13.5" customHeight="1">
      <c r="A476" s="5" t="str">
        <f t="shared" si="23"/>
        <v>1861_화현내_0152</v>
      </c>
      <c r="B476" s="1">
        <v>1861</v>
      </c>
      <c r="C476" s="1" t="s">
        <v>9339</v>
      </c>
      <c r="D476" s="1" t="s">
        <v>9340</v>
      </c>
      <c r="E476" s="1">
        <v>475</v>
      </c>
      <c r="F476" s="1">
        <v>3</v>
      </c>
      <c r="G476" s="1" t="s">
        <v>1002</v>
      </c>
      <c r="H476" s="1" t="s">
        <v>4200</v>
      </c>
      <c r="I476" s="1">
        <v>16</v>
      </c>
      <c r="L476" s="1">
        <v>5</v>
      </c>
      <c r="M476" s="1" t="s">
        <v>8146</v>
      </c>
      <c r="N476" s="1" t="s">
        <v>8147</v>
      </c>
      <c r="T476" s="1" t="s">
        <v>8764</v>
      </c>
      <c r="U476" s="1" t="s">
        <v>110</v>
      </c>
      <c r="V476" s="1" t="s">
        <v>4271</v>
      </c>
      <c r="W476" s="1" t="s">
        <v>290</v>
      </c>
      <c r="X476" s="1" t="s">
        <v>4337</v>
      </c>
      <c r="Y476" s="1" t="s">
        <v>1566</v>
      </c>
      <c r="Z476" s="1" t="s">
        <v>5010</v>
      </c>
      <c r="AC476" s="1">
        <v>41</v>
      </c>
      <c r="AD476" s="1" t="s">
        <v>299</v>
      </c>
      <c r="AE476" s="1" t="s">
        <v>5202</v>
      </c>
      <c r="AJ476" s="1" t="s">
        <v>17</v>
      </c>
      <c r="AK476" s="1" t="s">
        <v>5254</v>
      </c>
      <c r="AL476" s="1" t="s">
        <v>130</v>
      </c>
      <c r="AM476" s="1" t="s">
        <v>5257</v>
      </c>
      <c r="AT476" s="1" t="s">
        <v>110</v>
      </c>
      <c r="AU476" s="1" t="s">
        <v>4271</v>
      </c>
      <c r="AV476" s="1" t="s">
        <v>725</v>
      </c>
      <c r="AW476" s="1" t="s">
        <v>5776</v>
      </c>
      <c r="BG476" s="1" t="s">
        <v>110</v>
      </c>
      <c r="BH476" s="1" t="s">
        <v>4271</v>
      </c>
      <c r="BI476" s="1" t="s">
        <v>1567</v>
      </c>
      <c r="BJ476" s="1" t="s">
        <v>6306</v>
      </c>
      <c r="BK476" s="1" t="s">
        <v>110</v>
      </c>
      <c r="BL476" s="1" t="s">
        <v>4271</v>
      </c>
      <c r="BM476" s="1" t="s">
        <v>1400</v>
      </c>
      <c r="BN476" s="1" t="s">
        <v>6714</v>
      </c>
      <c r="BO476" s="1" t="s">
        <v>110</v>
      </c>
      <c r="BP476" s="1" t="s">
        <v>4271</v>
      </c>
      <c r="BQ476" s="1" t="s">
        <v>1568</v>
      </c>
      <c r="BR476" s="1" t="s">
        <v>7595</v>
      </c>
      <c r="BS476" s="1" t="s">
        <v>88</v>
      </c>
      <c r="BT476" s="1" t="s">
        <v>7489</v>
      </c>
    </row>
    <row r="477" spans="1:29" ht="13.5" customHeight="1">
      <c r="A477" s="5" t="str">
        <f t="shared" si="23"/>
        <v>1861_화현내_0152</v>
      </c>
      <c r="B477" s="1">
        <v>1861</v>
      </c>
      <c r="C477" s="1" t="s">
        <v>9339</v>
      </c>
      <c r="D477" s="1" t="s">
        <v>9340</v>
      </c>
      <c r="E477" s="1">
        <v>476</v>
      </c>
      <c r="F477" s="1">
        <v>3</v>
      </c>
      <c r="G477" s="1" t="s">
        <v>1002</v>
      </c>
      <c r="H477" s="1" t="s">
        <v>4200</v>
      </c>
      <c r="I477" s="1">
        <v>16</v>
      </c>
      <c r="L477" s="1">
        <v>5</v>
      </c>
      <c r="M477" s="1" t="s">
        <v>8146</v>
      </c>
      <c r="N477" s="1" t="s">
        <v>8147</v>
      </c>
      <c r="S477" s="1" t="s">
        <v>96</v>
      </c>
      <c r="T477" s="1" t="s">
        <v>4261</v>
      </c>
      <c r="W477" s="1" t="s">
        <v>97</v>
      </c>
      <c r="X477" s="1" t="s">
        <v>8765</v>
      </c>
      <c r="Y477" s="1" t="s">
        <v>10</v>
      </c>
      <c r="Z477" s="1" t="s">
        <v>4364</v>
      </c>
      <c r="AC477" s="1">
        <v>62</v>
      </c>
    </row>
    <row r="478" spans="1:29" ht="13.5" customHeight="1">
      <c r="A478" s="5" t="str">
        <f t="shared" si="23"/>
        <v>1861_화현내_0152</v>
      </c>
      <c r="B478" s="1">
        <v>1861</v>
      </c>
      <c r="C478" s="1" t="s">
        <v>9339</v>
      </c>
      <c r="D478" s="1" t="s">
        <v>9340</v>
      </c>
      <c r="E478" s="1">
        <v>477</v>
      </c>
      <c r="F478" s="1">
        <v>3</v>
      </c>
      <c r="G478" s="1" t="s">
        <v>1002</v>
      </c>
      <c r="H478" s="1" t="s">
        <v>4200</v>
      </c>
      <c r="I478" s="1">
        <v>16</v>
      </c>
      <c r="L478" s="1">
        <v>5</v>
      </c>
      <c r="M478" s="1" t="s">
        <v>8146</v>
      </c>
      <c r="N478" s="1" t="s">
        <v>8147</v>
      </c>
      <c r="S478" s="1" t="s">
        <v>131</v>
      </c>
      <c r="T478" s="1" t="s">
        <v>4263</v>
      </c>
      <c r="Y478" s="1" t="s">
        <v>150</v>
      </c>
      <c r="Z478" s="1" t="s">
        <v>5009</v>
      </c>
      <c r="AC478" s="1">
        <v>18</v>
      </c>
    </row>
    <row r="479" spans="1:72" ht="13.5" customHeight="1">
      <c r="A479" s="5" t="str">
        <f t="shared" si="23"/>
        <v>1861_화현내_0152</v>
      </c>
      <c r="B479" s="1">
        <v>1861</v>
      </c>
      <c r="C479" s="1" t="s">
        <v>9339</v>
      </c>
      <c r="D479" s="1" t="s">
        <v>9340</v>
      </c>
      <c r="E479" s="1">
        <v>478</v>
      </c>
      <c r="F479" s="1">
        <v>3</v>
      </c>
      <c r="G479" s="1" t="s">
        <v>1002</v>
      </c>
      <c r="H479" s="1" t="s">
        <v>4200</v>
      </c>
      <c r="I479" s="1">
        <v>16</v>
      </c>
      <c r="L479" s="1">
        <v>6</v>
      </c>
      <c r="M479" s="1" t="s">
        <v>8148</v>
      </c>
      <c r="N479" s="1" t="s">
        <v>8149</v>
      </c>
      <c r="T479" s="1" t="s">
        <v>8928</v>
      </c>
      <c r="U479" s="1" t="s">
        <v>37</v>
      </c>
      <c r="V479" s="1" t="s">
        <v>4283</v>
      </c>
      <c r="W479" s="1" t="s">
        <v>63</v>
      </c>
      <c r="X479" s="1" t="s">
        <v>4362</v>
      </c>
      <c r="Y479" s="1" t="s">
        <v>1569</v>
      </c>
      <c r="Z479" s="1" t="s">
        <v>7458</v>
      </c>
      <c r="AC479" s="1">
        <v>38</v>
      </c>
      <c r="AD479" s="1" t="s">
        <v>52</v>
      </c>
      <c r="AE479" s="1" t="s">
        <v>5201</v>
      </c>
      <c r="AJ479" s="1" t="s">
        <v>17</v>
      </c>
      <c r="AK479" s="1" t="s">
        <v>5254</v>
      </c>
      <c r="AL479" s="1" t="s">
        <v>66</v>
      </c>
      <c r="AM479" s="1" t="s">
        <v>5293</v>
      </c>
      <c r="AT479" s="1" t="s">
        <v>42</v>
      </c>
      <c r="AU479" s="1" t="s">
        <v>5332</v>
      </c>
      <c r="AV479" s="1" t="s">
        <v>1570</v>
      </c>
      <c r="AW479" s="1" t="s">
        <v>5801</v>
      </c>
      <c r="BG479" s="1" t="s">
        <v>42</v>
      </c>
      <c r="BH479" s="1" t="s">
        <v>5332</v>
      </c>
      <c r="BI479" s="1" t="s">
        <v>1571</v>
      </c>
      <c r="BJ479" s="1" t="s">
        <v>6305</v>
      </c>
      <c r="BM479" s="1" t="s">
        <v>1052</v>
      </c>
      <c r="BN479" s="1" t="s">
        <v>6221</v>
      </c>
      <c r="BO479" s="1" t="s">
        <v>42</v>
      </c>
      <c r="BP479" s="1" t="s">
        <v>5332</v>
      </c>
      <c r="BQ479" s="1" t="s">
        <v>1572</v>
      </c>
      <c r="BR479" s="1" t="s">
        <v>7829</v>
      </c>
      <c r="BS479" s="1" t="s">
        <v>165</v>
      </c>
      <c r="BT479" s="1" t="s">
        <v>5302</v>
      </c>
    </row>
    <row r="480" spans="1:29" ht="13.5" customHeight="1">
      <c r="A480" s="5" t="str">
        <f t="shared" si="23"/>
        <v>1861_화현내_0152</v>
      </c>
      <c r="B480" s="1">
        <v>1861</v>
      </c>
      <c r="C480" s="1" t="s">
        <v>9339</v>
      </c>
      <c r="D480" s="1" t="s">
        <v>9340</v>
      </c>
      <c r="E480" s="1">
        <v>479</v>
      </c>
      <c r="F480" s="1">
        <v>3</v>
      </c>
      <c r="G480" s="1" t="s">
        <v>1002</v>
      </c>
      <c r="H480" s="1" t="s">
        <v>4200</v>
      </c>
      <c r="I480" s="1">
        <v>16</v>
      </c>
      <c r="L480" s="1">
        <v>6</v>
      </c>
      <c r="M480" s="1" t="s">
        <v>8148</v>
      </c>
      <c r="N480" s="1" t="s">
        <v>8149</v>
      </c>
      <c r="S480" s="1" t="s">
        <v>1049</v>
      </c>
      <c r="T480" s="1" t="s">
        <v>4272</v>
      </c>
      <c r="W480" s="1" t="s">
        <v>135</v>
      </c>
      <c r="X480" s="1" t="s">
        <v>8958</v>
      </c>
      <c r="Y480" s="1" t="s">
        <v>51</v>
      </c>
      <c r="Z480" s="1" t="s">
        <v>4387</v>
      </c>
      <c r="AC480" s="1">
        <v>63</v>
      </c>
    </row>
    <row r="481" spans="1:29" ht="13.5" customHeight="1">
      <c r="A481" s="5" t="str">
        <f t="shared" si="23"/>
        <v>1861_화현내_0152</v>
      </c>
      <c r="B481" s="1">
        <v>1861</v>
      </c>
      <c r="C481" s="1" t="s">
        <v>9339</v>
      </c>
      <c r="D481" s="1" t="s">
        <v>9340</v>
      </c>
      <c r="E481" s="1">
        <v>480</v>
      </c>
      <c r="F481" s="1">
        <v>3</v>
      </c>
      <c r="G481" s="1" t="s">
        <v>1002</v>
      </c>
      <c r="H481" s="1" t="s">
        <v>4200</v>
      </c>
      <c r="I481" s="1">
        <v>16</v>
      </c>
      <c r="L481" s="1">
        <v>6</v>
      </c>
      <c r="M481" s="1" t="s">
        <v>8148</v>
      </c>
      <c r="N481" s="1" t="s">
        <v>8149</v>
      </c>
      <c r="S481" s="1" t="s">
        <v>131</v>
      </c>
      <c r="T481" s="1" t="s">
        <v>4263</v>
      </c>
      <c r="Y481" s="1" t="s">
        <v>1541</v>
      </c>
      <c r="Z481" s="1" t="s">
        <v>5008</v>
      </c>
      <c r="AC481" s="1">
        <v>28</v>
      </c>
    </row>
    <row r="482" spans="1:29" ht="13.5" customHeight="1">
      <c r="A482" s="5" t="str">
        <f t="shared" si="23"/>
        <v>1861_화현내_0152</v>
      </c>
      <c r="B482" s="1">
        <v>1861</v>
      </c>
      <c r="C482" s="1" t="s">
        <v>9339</v>
      </c>
      <c r="D482" s="1" t="s">
        <v>9340</v>
      </c>
      <c r="E482" s="1">
        <v>481</v>
      </c>
      <c r="F482" s="1">
        <v>3</v>
      </c>
      <c r="G482" s="1" t="s">
        <v>1002</v>
      </c>
      <c r="H482" s="1" t="s">
        <v>4200</v>
      </c>
      <c r="I482" s="1">
        <v>16</v>
      </c>
      <c r="L482" s="1">
        <v>6</v>
      </c>
      <c r="M482" s="1" t="s">
        <v>8148</v>
      </c>
      <c r="N482" s="1" t="s">
        <v>8149</v>
      </c>
      <c r="S482" s="1" t="s">
        <v>134</v>
      </c>
      <c r="T482" s="1" t="s">
        <v>4270</v>
      </c>
      <c r="W482" s="1" t="s">
        <v>97</v>
      </c>
      <c r="X482" s="1" t="s">
        <v>8991</v>
      </c>
      <c r="Y482" s="1" t="s">
        <v>51</v>
      </c>
      <c r="Z482" s="1" t="s">
        <v>4387</v>
      </c>
      <c r="AC482" s="1">
        <v>27</v>
      </c>
    </row>
    <row r="483" spans="1:26" ht="13.5" customHeight="1">
      <c r="A483" s="5" t="str">
        <f t="shared" si="23"/>
        <v>1861_화현내_0152</v>
      </c>
      <c r="B483" s="1">
        <v>1861</v>
      </c>
      <c r="C483" s="1" t="s">
        <v>9339</v>
      </c>
      <c r="D483" s="1" t="s">
        <v>9340</v>
      </c>
      <c r="E483" s="1">
        <v>482</v>
      </c>
      <c r="F483" s="1">
        <v>3</v>
      </c>
      <c r="G483" s="1" t="s">
        <v>1002</v>
      </c>
      <c r="H483" s="1" t="s">
        <v>4200</v>
      </c>
      <c r="I483" s="1">
        <v>16</v>
      </c>
      <c r="L483" s="1">
        <v>6</v>
      </c>
      <c r="M483" s="1" t="s">
        <v>8148</v>
      </c>
      <c r="N483" s="1" t="s">
        <v>8149</v>
      </c>
      <c r="T483" s="1" t="s">
        <v>8992</v>
      </c>
      <c r="U483" s="1" t="s">
        <v>61</v>
      </c>
      <c r="V483" s="1" t="s">
        <v>4295</v>
      </c>
      <c r="Y483" s="1" t="s">
        <v>1573</v>
      </c>
      <c r="Z483" s="1" t="s">
        <v>5007</v>
      </c>
    </row>
    <row r="484" spans="1:72" ht="13.5" customHeight="1">
      <c r="A484" s="5" t="str">
        <f aca="true" t="shared" si="24" ref="A484:A499">HYPERLINK("http://kyu.snu.ac.kr/sdhj/index.jsp?type=hj/GK14782_00IH_0001_0153.jpg","1861_화현내_0153")</f>
        <v>1861_화현내_0153</v>
      </c>
      <c r="B484" s="1">
        <v>1861</v>
      </c>
      <c r="C484" s="1" t="s">
        <v>9339</v>
      </c>
      <c r="D484" s="1" t="s">
        <v>9340</v>
      </c>
      <c r="E484" s="1">
        <v>483</v>
      </c>
      <c r="F484" s="1">
        <v>3</v>
      </c>
      <c r="G484" s="1" t="s">
        <v>1574</v>
      </c>
      <c r="H484" s="1" t="s">
        <v>4199</v>
      </c>
      <c r="I484" s="1">
        <v>1</v>
      </c>
      <c r="J484" s="1" t="s">
        <v>1575</v>
      </c>
      <c r="K484" s="1" t="s">
        <v>4232</v>
      </c>
      <c r="L484" s="1">
        <v>1</v>
      </c>
      <c r="M484" s="1" t="s">
        <v>8150</v>
      </c>
      <c r="N484" s="1" t="s">
        <v>8151</v>
      </c>
      <c r="T484" s="1" t="s">
        <v>8787</v>
      </c>
      <c r="U484" s="1" t="s">
        <v>37</v>
      </c>
      <c r="V484" s="1" t="s">
        <v>4283</v>
      </c>
      <c r="W484" s="1" t="s">
        <v>38</v>
      </c>
      <c r="X484" s="1" t="s">
        <v>4338</v>
      </c>
      <c r="Y484" s="1" t="s">
        <v>1576</v>
      </c>
      <c r="Z484" s="1" t="s">
        <v>5006</v>
      </c>
      <c r="AC484" s="1">
        <v>59</v>
      </c>
      <c r="AD484" s="1" t="s">
        <v>292</v>
      </c>
      <c r="AE484" s="1" t="s">
        <v>5241</v>
      </c>
      <c r="AJ484" s="1" t="s">
        <v>17</v>
      </c>
      <c r="AK484" s="1" t="s">
        <v>5254</v>
      </c>
      <c r="AL484" s="1" t="s">
        <v>1109</v>
      </c>
      <c r="AM484" s="1" t="s">
        <v>5292</v>
      </c>
      <c r="AT484" s="1" t="s">
        <v>1577</v>
      </c>
      <c r="AU484" s="1" t="s">
        <v>5344</v>
      </c>
      <c r="AV484" s="1" t="s">
        <v>1578</v>
      </c>
      <c r="AW484" s="1" t="s">
        <v>5412</v>
      </c>
      <c r="BG484" s="1" t="s">
        <v>1579</v>
      </c>
      <c r="BH484" s="1" t="s">
        <v>7512</v>
      </c>
      <c r="BI484" s="1" t="s">
        <v>1110</v>
      </c>
      <c r="BJ484" s="1" t="s">
        <v>8993</v>
      </c>
      <c r="BK484" s="1" t="s">
        <v>42</v>
      </c>
      <c r="BL484" s="1" t="s">
        <v>5332</v>
      </c>
      <c r="BM484" s="1" t="s">
        <v>1111</v>
      </c>
      <c r="BN484" s="1" t="s">
        <v>6709</v>
      </c>
      <c r="BQ484" s="1" t="s">
        <v>1580</v>
      </c>
      <c r="BR484" s="1" t="s">
        <v>7182</v>
      </c>
      <c r="BS484" s="1" t="s">
        <v>41</v>
      </c>
      <c r="BT484" s="1" t="s">
        <v>5259</v>
      </c>
    </row>
    <row r="485" spans="1:72" ht="13.5" customHeight="1">
      <c r="A485" s="5" t="str">
        <f t="shared" si="24"/>
        <v>1861_화현내_0153</v>
      </c>
      <c r="B485" s="1">
        <v>1861</v>
      </c>
      <c r="C485" s="1" t="s">
        <v>9339</v>
      </c>
      <c r="D485" s="1" t="s">
        <v>9340</v>
      </c>
      <c r="E485" s="1">
        <v>484</v>
      </c>
      <c r="F485" s="1">
        <v>3</v>
      </c>
      <c r="G485" s="1" t="s">
        <v>1574</v>
      </c>
      <c r="H485" s="1" t="s">
        <v>4199</v>
      </c>
      <c r="I485" s="1">
        <v>1</v>
      </c>
      <c r="L485" s="1">
        <v>1</v>
      </c>
      <c r="M485" s="1" t="s">
        <v>8150</v>
      </c>
      <c r="N485" s="1" t="s">
        <v>8151</v>
      </c>
      <c r="S485" s="1" t="s">
        <v>49</v>
      </c>
      <c r="T485" s="1" t="s">
        <v>967</v>
      </c>
      <c r="W485" s="1" t="s">
        <v>135</v>
      </c>
      <c r="X485" s="1" t="s">
        <v>8994</v>
      </c>
      <c r="Y485" s="1" t="s">
        <v>10</v>
      </c>
      <c r="Z485" s="1" t="s">
        <v>4364</v>
      </c>
      <c r="AC485" s="1">
        <v>66</v>
      </c>
      <c r="AJ485" s="1" t="s">
        <v>17</v>
      </c>
      <c r="AK485" s="1" t="s">
        <v>5254</v>
      </c>
      <c r="AL485" s="1" t="s">
        <v>74</v>
      </c>
      <c r="AM485" s="1" t="s">
        <v>4740</v>
      </c>
      <c r="AT485" s="1" t="s">
        <v>42</v>
      </c>
      <c r="AU485" s="1" t="s">
        <v>5332</v>
      </c>
      <c r="AV485" s="1" t="s">
        <v>1581</v>
      </c>
      <c r="AW485" s="1" t="s">
        <v>5775</v>
      </c>
      <c r="BG485" s="1" t="s">
        <v>42</v>
      </c>
      <c r="BH485" s="1" t="s">
        <v>5332</v>
      </c>
      <c r="BI485" s="1" t="s">
        <v>1582</v>
      </c>
      <c r="BJ485" s="1" t="s">
        <v>6304</v>
      </c>
      <c r="BK485" s="1" t="s">
        <v>42</v>
      </c>
      <c r="BL485" s="1" t="s">
        <v>5332</v>
      </c>
      <c r="BM485" s="1" t="s">
        <v>1583</v>
      </c>
      <c r="BN485" s="1" t="s">
        <v>6713</v>
      </c>
      <c r="BO485" s="1" t="s">
        <v>42</v>
      </c>
      <c r="BP485" s="1" t="s">
        <v>5332</v>
      </c>
      <c r="BQ485" s="1" t="s">
        <v>1584</v>
      </c>
      <c r="BR485" s="1" t="s">
        <v>7181</v>
      </c>
      <c r="BS485" s="1" t="s">
        <v>1585</v>
      </c>
      <c r="BT485" s="1" t="s">
        <v>7337</v>
      </c>
    </row>
    <row r="486" spans="1:72" ht="13.5" customHeight="1">
      <c r="A486" s="5" t="str">
        <f t="shared" si="24"/>
        <v>1861_화현내_0153</v>
      </c>
      <c r="B486" s="1">
        <v>1861</v>
      </c>
      <c r="C486" s="1" t="s">
        <v>9339</v>
      </c>
      <c r="D486" s="1" t="s">
        <v>9340</v>
      </c>
      <c r="E486" s="1">
        <v>485</v>
      </c>
      <c r="F486" s="1">
        <v>3</v>
      </c>
      <c r="G486" s="1" t="s">
        <v>1574</v>
      </c>
      <c r="H486" s="1" t="s">
        <v>4199</v>
      </c>
      <c r="I486" s="1">
        <v>1</v>
      </c>
      <c r="L486" s="1">
        <v>2</v>
      </c>
      <c r="M486" s="1" t="s">
        <v>1575</v>
      </c>
      <c r="N486" s="1" t="s">
        <v>4232</v>
      </c>
      <c r="T486" s="1" t="s">
        <v>8764</v>
      </c>
      <c r="U486" s="1" t="s">
        <v>105</v>
      </c>
      <c r="V486" s="1" t="s">
        <v>4280</v>
      </c>
      <c r="W486" s="1" t="s">
        <v>309</v>
      </c>
      <c r="X486" s="1" t="s">
        <v>4343</v>
      </c>
      <c r="Y486" s="1" t="s">
        <v>1586</v>
      </c>
      <c r="Z486" s="1" t="s">
        <v>4452</v>
      </c>
      <c r="AC486" s="1">
        <v>89</v>
      </c>
      <c r="AD486" s="1" t="s">
        <v>185</v>
      </c>
      <c r="AE486" s="1" t="s">
        <v>5248</v>
      </c>
      <c r="AJ486" s="1" t="s">
        <v>17</v>
      </c>
      <c r="AK486" s="1" t="s">
        <v>5254</v>
      </c>
      <c r="AL486" s="1" t="s">
        <v>312</v>
      </c>
      <c r="AM486" s="1" t="s">
        <v>5262</v>
      </c>
      <c r="AT486" s="1" t="s">
        <v>1394</v>
      </c>
      <c r="AU486" s="1" t="s">
        <v>4320</v>
      </c>
      <c r="AV486" s="1" t="s">
        <v>1587</v>
      </c>
      <c r="AW486" s="1" t="s">
        <v>4595</v>
      </c>
      <c r="BG486" s="1" t="s">
        <v>1394</v>
      </c>
      <c r="BH486" s="1" t="s">
        <v>4320</v>
      </c>
      <c r="BI486" s="1" t="s">
        <v>790</v>
      </c>
      <c r="BJ486" s="1" t="s">
        <v>5450</v>
      </c>
      <c r="BK486" s="1" t="s">
        <v>1394</v>
      </c>
      <c r="BL486" s="1" t="s">
        <v>4320</v>
      </c>
      <c r="BM486" s="1" t="s">
        <v>1588</v>
      </c>
      <c r="BN486" s="1" t="s">
        <v>5974</v>
      </c>
      <c r="BO486" s="1" t="s">
        <v>1394</v>
      </c>
      <c r="BP486" s="1" t="s">
        <v>4320</v>
      </c>
      <c r="BQ486" s="1" t="s">
        <v>1589</v>
      </c>
      <c r="BR486" s="1" t="s">
        <v>7787</v>
      </c>
      <c r="BS486" s="1" t="s">
        <v>165</v>
      </c>
      <c r="BT486" s="1" t="s">
        <v>5302</v>
      </c>
    </row>
    <row r="487" spans="1:72" ht="13.5" customHeight="1">
      <c r="A487" s="5" t="str">
        <f t="shared" si="24"/>
        <v>1861_화현내_0153</v>
      </c>
      <c r="B487" s="1">
        <v>1861</v>
      </c>
      <c r="C487" s="1" t="s">
        <v>9339</v>
      </c>
      <c r="D487" s="1" t="s">
        <v>9340</v>
      </c>
      <c r="E487" s="1">
        <v>486</v>
      </c>
      <c r="F487" s="1">
        <v>3</v>
      </c>
      <c r="G487" s="1" t="s">
        <v>1574</v>
      </c>
      <c r="H487" s="1" t="s">
        <v>4199</v>
      </c>
      <c r="I487" s="1">
        <v>1</v>
      </c>
      <c r="L487" s="1">
        <v>2</v>
      </c>
      <c r="M487" s="1" t="s">
        <v>1575</v>
      </c>
      <c r="N487" s="1" t="s">
        <v>4232</v>
      </c>
      <c r="S487" s="1" t="s">
        <v>49</v>
      </c>
      <c r="T487" s="1" t="s">
        <v>967</v>
      </c>
      <c r="W487" s="1" t="s">
        <v>1055</v>
      </c>
      <c r="X487" s="1" t="s">
        <v>4360</v>
      </c>
      <c r="Y487" s="1" t="s">
        <v>10</v>
      </c>
      <c r="Z487" s="1" t="s">
        <v>4364</v>
      </c>
      <c r="AC487" s="1">
        <v>78</v>
      </c>
      <c r="AD487" s="1" t="s">
        <v>433</v>
      </c>
      <c r="AE487" s="1" t="s">
        <v>5199</v>
      </c>
      <c r="AJ487" s="1" t="s">
        <v>17</v>
      </c>
      <c r="AK487" s="1" t="s">
        <v>5254</v>
      </c>
      <c r="AL487" s="1" t="s">
        <v>1590</v>
      </c>
      <c r="AM487" s="1" t="s">
        <v>5310</v>
      </c>
      <c r="AT487" s="1" t="s">
        <v>1394</v>
      </c>
      <c r="AU487" s="1" t="s">
        <v>4320</v>
      </c>
      <c r="AV487" s="1" t="s">
        <v>1591</v>
      </c>
      <c r="AW487" s="1" t="s">
        <v>5774</v>
      </c>
      <c r="BG487" s="1" t="s">
        <v>1394</v>
      </c>
      <c r="BH487" s="1" t="s">
        <v>4320</v>
      </c>
      <c r="BI487" s="1" t="s">
        <v>1592</v>
      </c>
      <c r="BJ487" s="1" t="s">
        <v>5972</v>
      </c>
      <c r="BK487" s="1" t="s">
        <v>1394</v>
      </c>
      <c r="BL487" s="1" t="s">
        <v>4320</v>
      </c>
      <c r="BM487" s="1" t="s">
        <v>1593</v>
      </c>
      <c r="BN487" s="1" t="s">
        <v>6712</v>
      </c>
      <c r="BO487" s="1" t="s">
        <v>1394</v>
      </c>
      <c r="BP487" s="1" t="s">
        <v>4320</v>
      </c>
      <c r="BQ487" s="1" t="s">
        <v>1594</v>
      </c>
      <c r="BR487" s="1" t="s">
        <v>7180</v>
      </c>
      <c r="BS487" s="1" t="s">
        <v>104</v>
      </c>
      <c r="BT487" s="1" t="s">
        <v>5261</v>
      </c>
    </row>
    <row r="488" spans="1:29" ht="13.5" customHeight="1">
      <c r="A488" s="5" t="str">
        <f t="shared" si="24"/>
        <v>1861_화현내_0153</v>
      </c>
      <c r="B488" s="1">
        <v>1861</v>
      </c>
      <c r="C488" s="1" t="s">
        <v>9339</v>
      </c>
      <c r="D488" s="1" t="s">
        <v>9340</v>
      </c>
      <c r="E488" s="1">
        <v>487</v>
      </c>
      <c r="F488" s="1">
        <v>3</v>
      </c>
      <c r="G488" s="1" t="s">
        <v>1574</v>
      </c>
      <c r="H488" s="1" t="s">
        <v>4199</v>
      </c>
      <c r="I488" s="1">
        <v>1</v>
      </c>
      <c r="L488" s="1">
        <v>2</v>
      </c>
      <c r="M488" s="1" t="s">
        <v>1575</v>
      </c>
      <c r="N488" s="1" t="s">
        <v>4232</v>
      </c>
      <c r="S488" s="1" t="s">
        <v>297</v>
      </c>
      <c r="T488" s="1" t="s">
        <v>4258</v>
      </c>
      <c r="AC488" s="1">
        <v>21</v>
      </c>
    </row>
    <row r="489" spans="1:29" ht="13.5" customHeight="1">
      <c r="A489" s="5" t="str">
        <f t="shared" si="24"/>
        <v>1861_화현내_0153</v>
      </c>
      <c r="B489" s="1">
        <v>1861</v>
      </c>
      <c r="C489" s="1" t="s">
        <v>9339</v>
      </c>
      <c r="D489" s="1" t="s">
        <v>9340</v>
      </c>
      <c r="E489" s="1">
        <v>488</v>
      </c>
      <c r="F489" s="1">
        <v>3</v>
      </c>
      <c r="G489" s="1" t="s">
        <v>1574</v>
      </c>
      <c r="H489" s="1" t="s">
        <v>4199</v>
      </c>
      <c r="I489" s="1">
        <v>1</v>
      </c>
      <c r="L489" s="1">
        <v>2</v>
      </c>
      <c r="M489" s="1" t="s">
        <v>1575</v>
      </c>
      <c r="N489" s="1" t="s">
        <v>4232</v>
      </c>
      <c r="S489" s="1" t="s">
        <v>1595</v>
      </c>
      <c r="T489" s="1" t="s">
        <v>4274</v>
      </c>
      <c r="AC489" s="1">
        <v>24</v>
      </c>
    </row>
    <row r="490" spans="1:72" ht="13.5" customHeight="1">
      <c r="A490" s="5" t="str">
        <f t="shared" si="24"/>
        <v>1861_화현내_0153</v>
      </c>
      <c r="B490" s="1">
        <v>1861</v>
      </c>
      <c r="C490" s="1" t="s">
        <v>9339</v>
      </c>
      <c r="D490" s="1" t="s">
        <v>9340</v>
      </c>
      <c r="E490" s="1">
        <v>489</v>
      </c>
      <c r="F490" s="1">
        <v>3</v>
      </c>
      <c r="G490" s="1" t="s">
        <v>1574</v>
      </c>
      <c r="H490" s="1" t="s">
        <v>4199</v>
      </c>
      <c r="I490" s="1">
        <v>1</v>
      </c>
      <c r="L490" s="1">
        <v>3</v>
      </c>
      <c r="M490" s="1" t="s">
        <v>8152</v>
      </c>
      <c r="N490" s="1" t="s">
        <v>8153</v>
      </c>
      <c r="T490" s="1" t="s">
        <v>8764</v>
      </c>
      <c r="U490" s="1" t="s">
        <v>105</v>
      </c>
      <c r="V490" s="1" t="s">
        <v>4280</v>
      </c>
      <c r="W490" s="1" t="s">
        <v>97</v>
      </c>
      <c r="X490" s="1" t="s">
        <v>8765</v>
      </c>
      <c r="Y490" s="1" t="s">
        <v>1596</v>
      </c>
      <c r="Z490" s="1" t="s">
        <v>4920</v>
      </c>
      <c r="AC490" s="1">
        <v>45</v>
      </c>
      <c r="AD490" s="1" t="s">
        <v>65</v>
      </c>
      <c r="AE490" s="1" t="s">
        <v>5142</v>
      </c>
      <c r="AJ490" s="1" t="s">
        <v>17</v>
      </c>
      <c r="AK490" s="1" t="s">
        <v>5254</v>
      </c>
      <c r="AL490" s="1" t="s">
        <v>88</v>
      </c>
      <c r="AM490" s="1" t="s">
        <v>7489</v>
      </c>
      <c r="AT490" s="1" t="s">
        <v>105</v>
      </c>
      <c r="AU490" s="1" t="s">
        <v>4280</v>
      </c>
      <c r="AV490" s="1" t="s">
        <v>1597</v>
      </c>
      <c r="AW490" s="1" t="s">
        <v>5773</v>
      </c>
      <c r="BG490" s="1" t="s">
        <v>105</v>
      </c>
      <c r="BH490" s="1" t="s">
        <v>4280</v>
      </c>
      <c r="BI490" s="1" t="s">
        <v>1598</v>
      </c>
      <c r="BJ490" s="1" t="s">
        <v>6303</v>
      </c>
      <c r="BK490" s="1" t="s">
        <v>105</v>
      </c>
      <c r="BL490" s="1" t="s">
        <v>4280</v>
      </c>
      <c r="BM490" s="1" t="s">
        <v>1599</v>
      </c>
      <c r="BN490" s="1" t="s">
        <v>6711</v>
      </c>
      <c r="BO490" s="1" t="s">
        <v>105</v>
      </c>
      <c r="BP490" s="1" t="s">
        <v>4280</v>
      </c>
      <c r="BQ490" s="1" t="s">
        <v>1600</v>
      </c>
      <c r="BR490" s="1" t="s">
        <v>7596</v>
      </c>
      <c r="BS490" s="1" t="s">
        <v>125</v>
      </c>
      <c r="BT490" s="1" t="s">
        <v>5270</v>
      </c>
    </row>
    <row r="491" spans="1:72" ht="13.5" customHeight="1">
      <c r="A491" s="5" t="str">
        <f t="shared" si="24"/>
        <v>1861_화현내_0153</v>
      </c>
      <c r="B491" s="1">
        <v>1861</v>
      </c>
      <c r="C491" s="1" t="s">
        <v>9339</v>
      </c>
      <c r="D491" s="1" t="s">
        <v>9340</v>
      </c>
      <c r="E491" s="1">
        <v>490</v>
      </c>
      <c r="F491" s="1">
        <v>3</v>
      </c>
      <c r="G491" s="1" t="s">
        <v>1574</v>
      </c>
      <c r="H491" s="1" t="s">
        <v>4199</v>
      </c>
      <c r="I491" s="1">
        <v>1</v>
      </c>
      <c r="L491" s="1">
        <v>3</v>
      </c>
      <c r="M491" s="1" t="s">
        <v>8152</v>
      </c>
      <c r="N491" s="1" t="s">
        <v>8153</v>
      </c>
      <c r="S491" s="1" t="s">
        <v>49</v>
      </c>
      <c r="T491" s="1" t="s">
        <v>967</v>
      </c>
      <c r="W491" s="1" t="s">
        <v>97</v>
      </c>
      <c r="X491" s="1" t="s">
        <v>8765</v>
      </c>
      <c r="Y491" s="1" t="s">
        <v>10</v>
      </c>
      <c r="Z491" s="1" t="s">
        <v>4364</v>
      </c>
      <c r="AC491" s="1">
        <v>36</v>
      </c>
      <c r="AD491" s="1" t="s">
        <v>205</v>
      </c>
      <c r="AE491" s="1" t="s">
        <v>5214</v>
      </c>
      <c r="AJ491" s="1" t="s">
        <v>17</v>
      </c>
      <c r="AK491" s="1" t="s">
        <v>5254</v>
      </c>
      <c r="AL491" s="1" t="s">
        <v>750</v>
      </c>
      <c r="AM491" s="1" t="s">
        <v>5309</v>
      </c>
      <c r="AT491" s="1" t="s">
        <v>105</v>
      </c>
      <c r="AU491" s="1" t="s">
        <v>4280</v>
      </c>
      <c r="AV491" s="1" t="s">
        <v>1601</v>
      </c>
      <c r="AW491" s="1" t="s">
        <v>5772</v>
      </c>
      <c r="BG491" s="1" t="s">
        <v>105</v>
      </c>
      <c r="BH491" s="1" t="s">
        <v>4280</v>
      </c>
      <c r="BI491" s="1" t="s">
        <v>1602</v>
      </c>
      <c r="BJ491" s="1" t="s">
        <v>6302</v>
      </c>
      <c r="BK491" s="1" t="s">
        <v>105</v>
      </c>
      <c r="BL491" s="1" t="s">
        <v>4280</v>
      </c>
      <c r="BM491" s="1" t="s">
        <v>1603</v>
      </c>
      <c r="BN491" s="1" t="s">
        <v>4928</v>
      </c>
      <c r="BO491" s="1" t="s">
        <v>105</v>
      </c>
      <c r="BP491" s="1" t="s">
        <v>4280</v>
      </c>
      <c r="BQ491" s="1" t="s">
        <v>1604</v>
      </c>
      <c r="BR491" s="1" t="s">
        <v>7179</v>
      </c>
      <c r="BS491" s="1" t="s">
        <v>381</v>
      </c>
      <c r="BT491" s="1" t="s">
        <v>5290</v>
      </c>
    </row>
    <row r="492" spans="1:72" ht="13.5" customHeight="1">
      <c r="A492" s="5" t="str">
        <f t="shared" si="24"/>
        <v>1861_화현내_0153</v>
      </c>
      <c r="B492" s="1">
        <v>1861</v>
      </c>
      <c r="C492" s="1" t="s">
        <v>9339</v>
      </c>
      <c r="D492" s="1" t="s">
        <v>9340</v>
      </c>
      <c r="E492" s="1">
        <v>491</v>
      </c>
      <c r="F492" s="1">
        <v>3</v>
      </c>
      <c r="G492" s="1" t="s">
        <v>1574</v>
      </c>
      <c r="H492" s="1" t="s">
        <v>4199</v>
      </c>
      <c r="I492" s="1">
        <v>1</v>
      </c>
      <c r="L492" s="1">
        <v>4</v>
      </c>
      <c r="M492" s="1" t="s">
        <v>8154</v>
      </c>
      <c r="N492" s="1" t="s">
        <v>8155</v>
      </c>
      <c r="O492" s="1" t="s">
        <v>6</v>
      </c>
      <c r="P492" s="1" t="s">
        <v>4255</v>
      </c>
      <c r="T492" s="1" t="s">
        <v>8795</v>
      </c>
      <c r="U492" s="1" t="s">
        <v>105</v>
      </c>
      <c r="V492" s="1" t="s">
        <v>4280</v>
      </c>
      <c r="W492" s="1" t="s">
        <v>219</v>
      </c>
      <c r="X492" s="1" t="s">
        <v>4346</v>
      </c>
      <c r="Y492" s="1" t="s">
        <v>1605</v>
      </c>
      <c r="Z492" s="1" t="s">
        <v>4369</v>
      </c>
      <c r="AC492" s="1">
        <v>45</v>
      </c>
      <c r="AD492" s="1" t="s">
        <v>65</v>
      </c>
      <c r="AE492" s="1" t="s">
        <v>5142</v>
      </c>
      <c r="AJ492" s="1" t="s">
        <v>17</v>
      </c>
      <c r="AK492" s="1" t="s">
        <v>5254</v>
      </c>
      <c r="AL492" s="1" t="s">
        <v>1016</v>
      </c>
      <c r="AM492" s="1" t="s">
        <v>5264</v>
      </c>
      <c r="AT492" s="1" t="s">
        <v>105</v>
      </c>
      <c r="AU492" s="1" t="s">
        <v>4280</v>
      </c>
      <c r="AV492" s="1" t="s">
        <v>1606</v>
      </c>
      <c r="AW492" s="1" t="s">
        <v>5771</v>
      </c>
      <c r="BG492" s="1" t="s">
        <v>855</v>
      </c>
      <c r="BH492" s="1" t="s">
        <v>5338</v>
      </c>
      <c r="BI492" s="1" t="s">
        <v>1607</v>
      </c>
      <c r="BJ492" s="1" t="s">
        <v>6332</v>
      </c>
      <c r="BK492" s="1" t="s">
        <v>105</v>
      </c>
      <c r="BL492" s="1" t="s">
        <v>4280</v>
      </c>
      <c r="BM492" s="1" t="s">
        <v>1608</v>
      </c>
      <c r="BN492" s="1" t="s">
        <v>6212</v>
      </c>
      <c r="BQ492" s="1" t="s">
        <v>1609</v>
      </c>
      <c r="BR492" s="1" t="s">
        <v>8995</v>
      </c>
      <c r="BS492" s="1" t="s">
        <v>388</v>
      </c>
      <c r="BT492" s="1" t="s">
        <v>5267</v>
      </c>
    </row>
    <row r="493" spans="1:72" ht="13.5" customHeight="1">
      <c r="A493" s="5" t="str">
        <f t="shared" si="24"/>
        <v>1861_화현내_0153</v>
      </c>
      <c r="B493" s="1">
        <v>1861</v>
      </c>
      <c r="C493" s="1" t="s">
        <v>9339</v>
      </c>
      <c r="D493" s="1" t="s">
        <v>9340</v>
      </c>
      <c r="E493" s="1">
        <v>492</v>
      </c>
      <c r="F493" s="1">
        <v>3</v>
      </c>
      <c r="G493" s="1" t="s">
        <v>1574</v>
      </c>
      <c r="H493" s="1" t="s">
        <v>4199</v>
      </c>
      <c r="I493" s="1">
        <v>1</v>
      </c>
      <c r="L493" s="1">
        <v>4</v>
      </c>
      <c r="M493" s="1" t="s">
        <v>8154</v>
      </c>
      <c r="N493" s="1" t="s">
        <v>8155</v>
      </c>
      <c r="S493" s="1" t="s">
        <v>49</v>
      </c>
      <c r="T493" s="1" t="s">
        <v>967</v>
      </c>
      <c r="W493" s="1" t="s">
        <v>38</v>
      </c>
      <c r="X493" s="1" t="s">
        <v>4338</v>
      </c>
      <c r="Y493" s="1" t="s">
        <v>10</v>
      </c>
      <c r="Z493" s="1" t="s">
        <v>4364</v>
      </c>
      <c r="AC493" s="1">
        <v>35</v>
      </c>
      <c r="AJ493" s="1" t="s">
        <v>17</v>
      </c>
      <c r="AK493" s="1" t="s">
        <v>5254</v>
      </c>
      <c r="AL493" s="1" t="s">
        <v>41</v>
      </c>
      <c r="AM493" s="1" t="s">
        <v>5259</v>
      </c>
      <c r="AT493" s="1" t="s">
        <v>105</v>
      </c>
      <c r="AU493" s="1" t="s">
        <v>4280</v>
      </c>
      <c r="AV493" s="1" t="s">
        <v>1610</v>
      </c>
      <c r="AW493" s="1" t="s">
        <v>5603</v>
      </c>
      <c r="BG493" s="1" t="s">
        <v>105</v>
      </c>
      <c r="BH493" s="1" t="s">
        <v>4280</v>
      </c>
      <c r="BI493" s="1" t="s">
        <v>1611</v>
      </c>
      <c r="BJ493" s="1" t="s">
        <v>6301</v>
      </c>
      <c r="BK493" s="1" t="s">
        <v>105</v>
      </c>
      <c r="BL493" s="1" t="s">
        <v>4280</v>
      </c>
      <c r="BM493" s="1" t="s">
        <v>1612</v>
      </c>
      <c r="BN493" s="1" t="s">
        <v>6225</v>
      </c>
      <c r="BO493" s="1" t="s">
        <v>105</v>
      </c>
      <c r="BP493" s="1" t="s">
        <v>4280</v>
      </c>
      <c r="BQ493" s="1" t="s">
        <v>1613</v>
      </c>
      <c r="BR493" s="1" t="s">
        <v>7840</v>
      </c>
      <c r="BS493" s="1" t="s">
        <v>165</v>
      </c>
      <c r="BT493" s="1" t="s">
        <v>5302</v>
      </c>
    </row>
    <row r="494" spans="1:29" ht="13.5" customHeight="1">
      <c r="A494" s="5" t="str">
        <f t="shared" si="24"/>
        <v>1861_화현내_0153</v>
      </c>
      <c r="B494" s="1">
        <v>1861</v>
      </c>
      <c r="C494" s="1" t="s">
        <v>9339</v>
      </c>
      <c r="D494" s="1" t="s">
        <v>9340</v>
      </c>
      <c r="E494" s="1">
        <v>493</v>
      </c>
      <c r="F494" s="1">
        <v>3</v>
      </c>
      <c r="G494" s="1" t="s">
        <v>1574</v>
      </c>
      <c r="H494" s="1" t="s">
        <v>4199</v>
      </c>
      <c r="I494" s="1">
        <v>1</v>
      </c>
      <c r="L494" s="1">
        <v>4</v>
      </c>
      <c r="M494" s="1" t="s">
        <v>8154</v>
      </c>
      <c r="N494" s="1" t="s">
        <v>8155</v>
      </c>
      <c r="S494" s="1" t="s">
        <v>297</v>
      </c>
      <c r="T494" s="1" t="s">
        <v>4258</v>
      </c>
      <c r="AC494" s="1">
        <v>5</v>
      </c>
    </row>
    <row r="495" spans="1:72" ht="13.5" customHeight="1">
      <c r="A495" s="5" t="str">
        <f t="shared" si="24"/>
        <v>1861_화현내_0153</v>
      </c>
      <c r="B495" s="1">
        <v>1861</v>
      </c>
      <c r="C495" s="1" t="s">
        <v>9339</v>
      </c>
      <c r="D495" s="1" t="s">
        <v>9340</v>
      </c>
      <c r="E495" s="1">
        <v>494</v>
      </c>
      <c r="F495" s="1">
        <v>3</v>
      </c>
      <c r="G495" s="1" t="s">
        <v>1574</v>
      </c>
      <c r="H495" s="1" t="s">
        <v>4199</v>
      </c>
      <c r="I495" s="1">
        <v>1</v>
      </c>
      <c r="L495" s="1">
        <v>5</v>
      </c>
      <c r="M495" s="1" t="s">
        <v>8156</v>
      </c>
      <c r="N495" s="1" t="s">
        <v>8157</v>
      </c>
      <c r="T495" s="1" t="s">
        <v>8764</v>
      </c>
      <c r="U495" s="1" t="s">
        <v>1134</v>
      </c>
      <c r="V495" s="1" t="s">
        <v>4305</v>
      </c>
      <c r="W495" s="1" t="s">
        <v>97</v>
      </c>
      <c r="X495" s="1" t="s">
        <v>8765</v>
      </c>
      <c r="Y495" s="1" t="s">
        <v>1614</v>
      </c>
      <c r="Z495" s="1" t="s">
        <v>5005</v>
      </c>
      <c r="AC495" s="1">
        <v>46</v>
      </c>
      <c r="AD495" s="1" t="s">
        <v>73</v>
      </c>
      <c r="AE495" s="1" t="s">
        <v>5197</v>
      </c>
      <c r="AJ495" s="1" t="s">
        <v>17</v>
      </c>
      <c r="AK495" s="1" t="s">
        <v>5254</v>
      </c>
      <c r="AL495" s="1" t="s">
        <v>88</v>
      </c>
      <c r="AM495" s="1" t="s">
        <v>7489</v>
      </c>
      <c r="AT495" s="1" t="s">
        <v>105</v>
      </c>
      <c r="AU495" s="1" t="s">
        <v>4280</v>
      </c>
      <c r="AV495" s="1" t="s">
        <v>1615</v>
      </c>
      <c r="AW495" s="1" t="s">
        <v>5770</v>
      </c>
      <c r="BG495" s="1" t="s">
        <v>1616</v>
      </c>
      <c r="BH495" s="1" t="s">
        <v>5342</v>
      </c>
      <c r="BI495" s="1" t="s">
        <v>1617</v>
      </c>
      <c r="BJ495" s="1" t="s">
        <v>6300</v>
      </c>
      <c r="BK495" s="1" t="s">
        <v>1616</v>
      </c>
      <c r="BL495" s="1" t="s">
        <v>5342</v>
      </c>
      <c r="BM495" s="1" t="s">
        <v>1618</v>
      </c>
      <c r="BN495" s="1" t="s">
        <v>4432</v>
      </c>
      <c r="BO495" s="1" t="s">
        <v>105</v>
      </c>
      <c r="BP495" s="1" t="s">
        <v>4280</v>
      </c>
      <c r="BQ495" s="1" t="s">
        <v>1619</v>
      </c>
      <c r="BR495" s="1" t="s">
        <v>7178</v>
      </c>
      <c r="BS495" s="1" t="s">
        <v>48</v>
      </c>
      <c r="BT495" s="1" t="s">
        <v>5276</v>
      </c>
    </row>
    <row r="496" spans="1:72" ht="13.5" customHeight="1">
      <c r="A496" s="5" t="str">
        <f t="shared" si="24"/>
        <v>1861_화현내_0153</v>
      </c>
      <c r="B496" s="1">
        <v>1861</v>
      </c>
      <c r="C496" s="1" t="s">
        <v>9339</v>
      </c>
      <c r="D496" s="1" t="s">
        <v>9340</v>
      </c>
      <c r="E496" s="1">
        <v>495</v>
      </c>
      <c r="F496" s="1">
        <v>3</v>
      </c>
      <c r="G496" s="1" t="s">
        <v>1574</v>
      </c>
      <c r="H496" s="1" t="s">
        <v>4199</v>
      </c>
      <c r="I496" s="1">
        <v>1</v>
      </c>
      <c r="L496" s="1">
        <v>5</v>
      </c>
      <c r="M496" s="1" t="s">
        <v>8156</v>
      </c>
      <c r="N496" s="1" t="s">
        <v>8157</v>
      </c>
      <c r="S496" s="1" t="s">
        <v>49</v>
      </c>
      <c r="T496" s="1" t="s">
        <v>967</v>
      </c>
      <c r="W496" s="1" t="s">
        <v>97</v>
      </c>
      <c r="X496" s="1" t="s">
        <v>8765</v>
      </c>
      <c r="Y496" s="1" t="s">
        <v>10</v>
      </c>
      <c r="Z496" s="1" t="s">
        <v>4364</v>
      </c>
      <c r="AC496" s="1">
        <v>36</v>
      </c>
      <c r="AJ496" s="1" t="s">
        <v>17</v>
      </c>
      <c r="AK496" s="1" t="s">
        <v>5254</v>
      </c>
      <c r="AL496" s="1" t="s">
        <v>88</v>
      </c>
      <c r="AM496" s="1" t="s">
        <v>7489</v>
      </c>
      <c r="AT496" s="1" t="s">
        <v>105</v>
      </c>
      <c r="AU496" s="1" t="s">
        <v>4280</v>
      </c>
      <c r="AV496" s="1" t="s">
        <v>1610</v>
      </c>
      <c r="AW496" s="1" t="s">
        <v>5603</v>
      </c>
      <c r="BG496" s="1" t="s">
        <v>105</v>
      </c>
      <c r="BH496" s="1" t="s">
        <v>4280</v>
      </c>
      <c r="BI496" s="1" t="s">
        <v>766</v>
      </c>
      <c r="BJ496" s="1" t="s">
        <v>4516</v>
      </c>
      <c r="BM496" s="1" t="s">
        <v>1620</v>
      </c>
      <c r="BN496" s="1" t="s">
        <v>6710</v>
      </c>
      <c r="BO496" s="1" t="s">
        <v>105</v>
      </c>
      <c r="BP496" s="1" t="s">
        <v>4280</v>
      </c>
      <c r="BQ496" s="1" t="s">
        <v>1621</v>
      </c>
      <c r="BR496" s="1" t="s">
        <v>7177</v>
      </c>
      <c r="BS496" s="1" t="s">
        <v>41</v>
      </c>
      <c r="BT496" s="1" t="s">
        <v>5259</v>
      </c>
    </row>
    <row r="497" spans="1:29" ht="13.5" customHeight="1">
      <c r="A497" s="5" t="str">
        <f t="shared" si="24"/>
        <v>1861_화현내_0153</v>
      </c>
      <c r="B497" s="1">
        <v>1861</v>
      </c>
      <c r="C497" s="1" t="s">
        <v>9339</v>
      </c>
      <c r="D497" s="1" t="s">
        <v>9340</v>
      </c>
      <c r="E497" s="1">
        <v>496</v>
      </c>
      <c r="F497" s="1">
        <v>3</v>
      </c>
      <c r="G497" s="1" t="s">
        <v>1574</v>
      </c>
      <c r="H497" s="1" t="s">
        <v>4199</v>
      </c>
      <c r="I497" s="1">
        <v>1</v>
      </c>
      <c r="L497" s="1">
        <v>5</v>
      </c>
      <c r="M497" s="1" t="s">
        <v>8156</v>
      </c>
      <c r="N497" s="1" t="s">
        <v>8157</v>
      </c>
      <c r="S497" s="1" t="s">
        <v>96</v>
      </c>
      <c r="T497" s="1" t="s">
        <v>4261</v>
      </c>
      <c r="W497" s="1" t="s">
        <v>604</v>
      </c>
      <c r="X497" s="1" t="s">
        <v>4367</v>
      </c>
      <c r="Y497" s="1" t="s">
        <v>10</v>
      </c>
      <c r="Z497" s="1" t="s">
        <v>4364</v>
      </c>
      <c r="AC497" s="1">
        <v>67</v>
      </c>
    </row>
    <row r="498" spans="1:72" ht="13.5" customHeight="1">
      <c r="A498" s="5" t="str">
        <f t="shared" si="24"/>
        <v>1861_화현내_0153</v>
      </c>
      <c r="B498" s="1">
        <v>1861</v>
      </c>
      <c r="C498" s="1" t="s">
        <v>9339</v>
      </c>
      <c r="D498" s="1" t="s">
        <v>9340</v>
      </c>
      <c r="E498" s="1">
        <v>497</v>
      </c>
      <c r="F498" s="1">
        <v>3</v>
      </c>
      <c r="G498" s="1" t="s">
        <v>1574</v>
      </c>
      <c r="H498" s="1" t="s">
        <v>4199</v>
      </c>
      <c r="I498" s="1">
        <v>2</v>
      </c>
      <c r="J498" s="1" t="s">
        <v>1622</v>
      </c>
      <c r="K498" s="1" t="s">
        <v>4231</v>
      </c>
      <c r="L498" s="1">
        <v>1</v>
      </c>
      <c r="M498" s="1" t="s">
        <v>8158</v>
      </c>
      <c r="N498" s="1" t="s">
        <v>8159</v>
      </c>
      <c r="O498" s="1" t="s">
        <v>6</v>
      </c>
      <c r="P498" s="1" t="s">
        <v>4255</v>
      </c>
      <c r="T498" s="1" t="s">
        <v>8928</v>
      </c>
      <c r="U498" s="1" t="s">
        <v>1623</v>
      </c>
      <c r="V498" s="1" t="s">
        <v>4311</v>
      </c>
      <c r="W498" s="1" t="s">
        <v>38</v>
      </c>
      <c r="X498" s="1" t="s">
        <v>4338</v>
      </c>
      <c r="Y498" s="1" t="s">
        <v>1624</v>
      </c>
      <c r="Z498" s="1" t="s">
        <v>5004</v>
      </c>
      <c r="AC498" s="1">
        <v>41</v>
      </c>
      <c r="AJ498" s="1" t="s">
        <v>17</v>
      </c>
      <c r="AK498" s="1" t="s">
        <v>5254</v>
      </c>
      <c r="AL498" s="1" t="s">
        <v>1109</v>
      </c>
      <c r="AM498" s="1" t="s">
        <v>5292</v>
      </c>
      <c r="AT498" s="1" t="s">
        <v>105</v>
      </c>
      <c r="AU498" s="1" t="s">
        <v>4280</v>
      </c>
      <c r="AV498" s="1" t="s">
        <v>1625</v>
      </c>
      <c r="AW498" s="1" t="s">
        <v>5769</v>
      </c>
      <c r="BG498" s="1" t="s">
        <v>105</v>
      </c>
      <c r="BH498" s="1" t="s">
        <v>4280</v>
      </c>
      <c r="BI498" s="1" t="s">
        <v>1110</v>
      </c>
      <c r="BJ498" s="1" t="s">
        <v>6299</v>
      </c>
      <c r="BK498" s="1" t="s">
        <v>1304</v>
      </c>
      <c r="BL498" s="1" t="s">
        <v>5334</v>
      </c>
      <c r="BM498" s="1" t="s">
        <v>1111</v>
      </c>
      <c r="BN498" s="1" t="s">
        <v>6709</v>
      </c>
      <c r="BQ498" s="1" t="s">
        <v>1626</v>
      </c>
      <c r="BR498" s="1" t="s">
        <v>7801</v>
      </c>
      <c r="BS498" s="1" t="s">
        <v>165</v>
      </c>
      <c r="BT498" s="1" t="s">
        <v>5302</v>
      </c>
    </row>
    <row r="499" spans="1:70" ht="13.5" customHeight="1">
      <c r="A499" s="5" t="str">
        <f t="shared" si="24"/>
        <v>1861_화현내_0153</v>
      </c>
      <c r="B499" s="1">
        <v>1861</v>
      </c>
      <c r="C499" s="1" t="s">
        <v>9339</v>
      </c>
      <c r="D499" s="1" t="s">
        <v>9340</v>
      </c>
      <c r="E499" s="1">
        <v>498</v>
      </c>
      <c r="F499" s="1">
        <v>3</v>
      </c>
      <c r="G499" s="1" t="s">
        <v>1574</v>
      </c>
      <c r="H499" s="1" t="s">
        <v>4199</v>
      </c>
      <c r="I499" s="1">
        <v>2</v>
      </c>
      <c r="L499" s="1">
        <v>1</v>
      </c>
      <c r="M499" s="1" t="s">
        <v>8158</v>
      </c>
      <c r="N499" s="1" t="s">
        <v>8159</v>
      </c>
      <c r="S499" s="1" t="s">
        <v>49</v>
      </c>
      <c r="T499" s="1" t="s">
        <v>967</v>
      </c>
      <c r="W499" s="1" t="s">
        <v>1627</v>
      </c>
      <c r="X499" s="1" t="s">
        <v>4364</v>
      </c>
      <c r="Y499" s="1" t="s">
        <v>10</v>
      </c>
      <c r="Z499" s="1" t="s">
        <v>4364</v>
      </c>
      <c r="AC499" s="1">
        <v>36</v>
      </c>
      <c r="AJ499" s="1" t="s">
        <v>17</v>
      </c>
      <c r="AK499" s="1" t="s">
        <v>5254</v>
      </c>
      <c r="AL499" s="1" t="s">
        <v>148</v>
      </c>
      <c r="AM499" s="1" t="s">
        <v>5286</v>
      </c>
      <c r="AT499" s="1" t="s">
        <v>105</v>
      </c>
      <c r="AU499" s="1" t="s">
        <v>4280</v>
      </c>
      <c r="AV499" s="1" t="s">
        <v>733</v>
      </c>
      <c r="AW499" s="1" t="s">
        <v>5082</v>
      </c>
      <c r="BG499" s="1" t="s">
        <v>105</v>
      </c>
      <c r="BH499" s="1" t="s">
        <v>4280</v>
      </c>
      <c r="BI499" s="1" t="s">
        <v>1610</v>
      </c>
      <c r="BJ499" s="1" t="s">
        <v>5603</v>
      </c>
      <c r="BM499" s="1" t="s">
        <v>1628</v>
      </c>
      <c r="BN499" s="1" t="s">
        <v>6204</v>
      </c>
      <c r="BQ499" s="1" t="s">
        <v>1629</v>
      </c>
      <c r="BR499" s="1" t="s">
        <v>7580</v>
      </c>
    </row>
    <row r="500" spans="1:72" ht="13.5" customHeight="1">
      <c r="A500" s="5" t="str">
        <f aca="true" t="shared" si="25" ref="A500:A515">HYPERLINK("http://kyu.snu.ac.kr/sdhj/index.jsp?type=hj/GK14782_00IH_0001_0154.jpg","1861_화현내_0154")</f>
        <v>1861_화현내_0154</v>
      </c>
      <c r="B500" s="1">
        <v>1861</v>
      </c>
      <c r="C500" s="1" t="s">
        <v>9339</v>
      </c>
      <c r="D500" s="1" t="s">
        <v>9340</v>
      </c>
      <c r="E500" s="1">
        <v>499</v>
      </c>
      <c r="F500" s="1">
        <v>3</v>
      </c>
      <c r="G500" s="1" t="s">
        <v>1574</v>
      </c>
      <c r="H500" s="1" t="s">
        <v>4199</v>
      </c>
      <c r="I500" s="1">
        <v>2</v>
      </c>
      <c r="L500" s="1">
        <v>2</v>
      </c>
      <c r="M500" s="1" t="s">
        <v>8160</v>
      </c>
      <c r="N500" s="1" t="s">
        <v>8161</v>
      </c>
      <c r="T500" s="1" t="s">
        <v>8777</v>
      </c>
      <c r="U500" s="1" t="s">
        <v>1134</v>
      </c>
      <c r="V500" s="1" t="s">
        <v>4305</v>
      </c>
      <c r="W500" s="1" t="s">
        <v>38</v>
      </c>
      <c r="X500" s="1" t="s">
        <v>4338</v>
      </c>
      <c r="Y500" s="1" t="s">
        <v>1630</v>
      </c>
      <c r="Z500" s="1" t="s">
        <v>5003</v>
      </c>
      <c r="AC500" s="1">
        <v>49</v>
      </c>
      <c r="AD500" s="1" t="s">
        <v>133</v>
      </c>
      <c r="AE500" s="1" t="s">
        <v>5247</v>
      </c>
      <c r="AJ500" s="1" t="s">
        <v>17</v>
      </c>
      <c r="AK500" s="1" t="s">
        <v>5254</v>
      </c>
      <c r="AL500" s="1" t="s">
        <v>1109</v>
      </c>
      <c r="AM500" s="1" t="s">
        <v>5292</v>
      </c>
      <c r="AT500" s="1" t="s">
        <v>1433</v>
      </c>
      <c r="AU500" s="1" t="s">
        <v>7434</v>
      </c>
      <c r="BG500" s="1" t="s">
        <v>1304</v>
      </c>
      <c r="BH500" s="1" t="s">
        <v>5334</v>
      </c>
      <c r="BI500" s="1" t="s">
        <v>1578</v>
      </c>
      <c r="BJ500" s="1" t="s">
        <v>5412</v>
      </c>
      <c r="BK500" s="1" t="s">
        <v>528</v>
      </c>
      <c r="BL500" s="1" t="s">
        <v>5335</v>
      </c>
      <c r="BM500" s="1" t="s">
        <v>1110</v>
      </c>
      <c r="BN500" s="1" t="s">
        <v>6299</v>
      </c>
      <c r="BO500" s="1" t="s">
        <v>105</v>
      </c>
      <c r="BP500" s="1" t="s">
        <v>4280</v>
      </c>
      <c r="BQ500" s="1" t="s">
        <v>1631</v>
      </c>
      <c r="BR500" s="1" t="s">
        <v>7529</v>
      </c>
      <c r="BS500" s="1" t="s">
        <v>88</v>
      </c>
      <c r="BT500" s="1" t="s">
        <v>7489</v>
      </c>
    </row>
    <row r="501" spans="1:72" ht="13.5" customHeight="1">
      <c r="A501" s="5" t="str">
        <f t="shared" si="25"/>
        <v>1861_화현내_0154</v>
      </c>
      <c r="B501" s="1">
        <v>1861</v>
      </c>
      <c r="C501" s="1" t="s">
        <v>9339</v>
      </c>
      <c r="D501" s="1" t="s">
        <v>9340</v>
      </c>
      <c r="E501" s="1">
        <v>500</v>
      </c>
      <c r="F501" s="1">
        <v>3</v>
      </c>
      <c r="G501" s="1" t="s">
        <v>1574</v>
      </c>
      <c r="H501" s="1" t="s">
        <v>4199</v>
      </c>
      <c r="I501" s="1">
        <v>2</v>
      </c>
      <c r="L501" s="1">
        <v>2</v>
      </c>
      <c r="M501" s="1" t="s">
        <v>8160</v>
      </c>
      <c r="N501" s="1" t="s">
        <v>8161</v>
      </c>
      <c r="S501" s="1" t="s">
        <v>49</v>
      </c>
      <c r="T501" s="1" t="s">
        <v>967</v>
      </c>
      <c r="W501" s="1" t="s">
        <v>160</v>
      </c>
      <c r="X501" s="1" t="s">
        <v>4340</v>
      </c>
      <c r="Y501" s="1" t="s">
        <v>10</v>
      </c>
      <c r="Z501" s="1" t="s">
        <v>4364</v>
      </c>
      <c r="AC501" s="1">
        <v>47</v>
      </c>
      <c r="AD501" s="1" t="s">
        <v>133</v>
      </c>
      <c r="AE501" s="1" t="s">
        <v>5247</v>
      </c>
      <c r="AJ501" s="1" t="s">
        <v>17</v>
      </c>
      <c r="AK501" s="1" t="s">
        <v>5254</v>
      </c>
      <c r="AL501" s="1" t="s">
        <v>95</v>
      </c>
      <c r="AM501" s="1" t="s">
        <v>5256</v>
      </c>
      <c r="AT501" s="1" t="s">
        <v>105</v>
      </c>
      <c r="AU501" s="1" t="s">
        <v>4280</v>
      </c>
      <c r="AV501" s="1" t="s">
        <v>1632</v>
      </c>
      <c r="AW501" s="1" t="s">
        <v>5768</v>
      </c>
      <c r="BG501" s="1" t="s">
        <v>105</v>
      </c>
      <c r="BH501" s="1" t="s">
        <v>4280</v>
      </c>
      <c r="BI501" s="1" t="s">
        <v>382</v>
      </c>
      <c r="BJ501" s="1" t="s">
        <v>5163</v>
      </c>
      <c r="BK501" s="1" t="s">
        <v>105</v>
      </c>
      <c r="BL501" s="1" t="s">
        <v>4280</v>
      </c>
      <c r="BM501" s="1" t="s">
        <v>1633</v>
      </c>
      <c r="BN501" s="1" t="s">
        <v>6708</v>
      </c>
      <c r="BO501" s="1" t="s">
        <v>105</v>
      </c>
      <c r="BP501" s="1" t="s">
        <v>4280</v>
      </c>
      <c r="BQ501" s="1" t="s">
        <v>1634</v>
      </c>
      <c r="BR501" s="1" t="s">
        <v>7657</v>
      </c>
      <c r="BS501" s="1" t="s">
        <v>79</v>
      </c>
      <c r="BT501" s="1" t="s">
        <v>5283</v>
      </c>
    </row>
    <row r="502" spans="1:31" ht="13.5" customHeight="1">
      <c r="A502" s="5" t="str">
        <f t="shared" si="25"/>
        <v>1861_화현내_0154</v>
      </c>
      <c r="B502" s="1">
        <v>1861</v>
      </c>
      <c r="C502" s="1" t="s">
        <v>9339</v>
      </c>
      <c r="D502" s="1" t="s">
        <v>9340</v>
      </c>
      <c r="E502" s="1">
        <v>501</v>
      </c>
      <c r="F502" s="1">
        <v>3</v>
      </c>
      <c r="G502" s="1" t="s">
        <v>1574</v>
      </c>
      <c r="H502" s="1" t="s">
        <v>4199</v>
      </c>
      <c r="I502" s="1">
        <v>2</v>
      </c>
      <c r="L502" s="1">
        <v>2</v>
      </c>
      <c r="M502" s="1" t="s">
        <v>8160</v>
      </c>
      <c r="N502" s="1" t="s">
        <v>8161</v>
      </c>
      <c r="S502" s="1" t="s">
        <v>96</v>
      </c>
      <c r="T502" s="1" t="s">
        <v>4261</v>
      </c>
      <c r="W502" s="1" t="s">
        <v>97</v>
      </c>
      <c r="X502" s="1" t="s">
        <v>8816</v>
      </c>
      <c r="Y502" s="1" t="s">
        <v>10</v>
      </c>
      <c r="Z502" s="1" t="s">
        <v>4364</v>
      </c>
      <c r="AC502" s="1">
        <v>70</v>
      </c>
      <c r="AD502" s="1" t="s">
        <v>693</v>
      </c>
      <c r="AE502" s="1" t="s">
        <v>5213</v>
      </c>
    </row>
    <row r="503" spans="1:72" ht="13.5" customHeight="1">
      <c r="A503" s="5" t="str">
        <f t="shared" si="25"/>
        <v>1861_화현내_0154</v>
      </c>
      <c r="B503" s="1">
        <v>1861</v>
      </c>
      <c r="C503" s="1" t="s">
        <v>9339</v>
      </c>
      <c r="D503" s="1" t="s">
        <v>9340</v>
      </c>
      <c r="E503" s="1">
        <v>502</v>
      </c>
      <c r="F503" s="1">
        <v>3</v>
      </c>
      <c r="G503" s="1" t="s">
        <v>1574</v>
      </c>
      <c r="H503" s="1" t="s">
        <v>4199</v>
      </c>
      <c r="I503" s="1">
        <v>2</v>
      </c>
      <c r="L503" s="1">
        <v>3</v>
      </c>
      <c r="M503" s="1" t="s">
        <v>1622</v>
      </c>
      <c r="N503" s="1" t="s">
        <v>4231</v>
      </c>
      <c r="T503" s="1" t="s">
        <v>8817</v>
      </c>
      <c r="U503" s="1" t="s">
        <v>230</v>
      </c>
      <c r="V503" s="1" t="s">
        <v>4290</v>
      </c>
      <c r="W503" s="1" t="s">
        <v>309</v>
      </c>
      <c r="X503" s="1" t="s">
        <v>4343</v>
      </c>
      <c r="Y503" s="1" t="s">
        <v>1512</v>
      </c>
      <c r="Z503" s="1" t="s">
        <v>4777</v>
      </c>
      <c r="AC503" s="1">
        <v>67</v>
      </c>
      <c r="AD503" s="1" t="s">
        <v>208</v>
      </c>
      <c r="AE503" s="1" t="s">
        <v>5210</v>
      </c>
      <c r="AJ503" s="1" t="s">
        <v>17</v>
      </c>
      <c r="AK503" s="1" t="s">
        <v>5254</v>
      </c>
      <c r="AL503" s="1" t="s">
        <v>312</v>
      </c>
      <c r="AM503" s="1" t="s">
        <v>5262</v>
      </c>
      <c r="AT503" s="1" t="s">
        <v>1394</v>
      </c>
      <c r="AU503" s="1" t="s">
        <v>4320</v>
      </c>
      <c r="AV503" s="1" t="s">
        <v>790</v>
      </c>
      <c r="AW503" s="1" t="s">
        <v>5450</v>
      </c>
      <c r="BG503" s="1" t="s">
        <v>1394</v>
      </c>
      <c r="BH503" s="1" t="s">
        <v>4320</v>
      </c>
      <c r="BI503" s="1" t="s">
        <v>1635</v>
      </c>
      <c r="BJ503" s="1" t="s">
        <v>6298</v>
      </c>
      <c r="BK503" s="1" t="s">
        <v>1394</v>
      </c>
      <c r="BL503" s="1" t="s">
        <v>4320</v>
      </c>
      <c r="BM503" s="1" t="s">
        <v>1636</v>
      </c>
      <c r="BN503" s="1" t="s">
        <v>6702</v>
      </c>
      <c r="BO503" s="1" t="s">
        <v>1394</v>
      </c>
      <c r="BP503" s="1" t="s">
        <v>4320</v>
      </c>
      <c r="BQ503" s="1" t="s">
        <v>1637</v>
      </c>
      <c r="BR503" s="1" t="s">
        <v>7176</v>
      </c>
      <c r="BS503" s="1" t="s">
        <v>388</v>
      </c>
      <c r="BT503" s="1" t="s">
        <v>5267</v>
      </c>
    </row>
    <row r="504" spans="1:72" ht="13.5" customHeight="1">
      <c r="A504" s="5" t="str">
        <f t="shared" si="25"/>
        <v>1861_화현내_0154</v>
      </c>
      <c r="B504" s="1">
        <v>1861</v>
      </c>
      <c r="C504" s="1" t="s">
        <v>9339</v>
      </c>
      <c r="D504" s="1" t="s">
        <v>9340</v>
      </c>
      <c r="E504" s="1">
        <v>503</v>
      </c>
      <c r="F504" s="1">
        <v>3</v>
      </c>
      <c r="G504" s="1" t="s">
        <v>1574</v>
      </c>
      <c r="H504" s="1" t="s">
        <v>4199</v>
      </c>
      <c r="I504" s="1">
        <v>2</v>
      </c>
      <c r="L504" s="1">
        <v>3</v>
      </c>
      <c r="M504" s="1" t="s">
        <v>1622</v>
      </c>
      <c r="N504" s="1" t="s">
        <v>4231</v>
      </c>
      <c r="S504" s="1" t="s">
        <v>49</v>
      </c>
      <c r="T504" s="1" t="s">
        <v>967</v>
      </c>
      <c r="W504" s="1" t="s">
        <v>38</v>
      </c>
      <c r="X504" s="1" t="s">
        <v>4338</v>
      </c>
      <c r="Y504" s="1" t="s">
        <v>10</v>
      </c>
      <c r="Z504" s="1" t="s">
        <v>4364</v>
      </c>
      <c r="AC504" s="1">
        <v>50</v>
      </c>
      <c r="AD504" s="1" t="s">
        <v>167</v>
      </c>
      <c r="AE504" s="1" t="s">
        <v>5216</v>
      </c>
      <c r="AJ504" s="1" t="s">
        <v>17</v>
      </c>
      <c r="AK504" s="1" t="s">
        <v>5254</v>
      </c>
      <c r="AL504" s="1" t="s">
        <v>41</v>
      </c>
      <c r="AM504" s="1" t="s">
        <v>5259</v>
      </c>
      <c r="AT504" s="1" t="s">
        <v>105</v>
      </c>
      <c r="AU504" s="1" t="s">
        <v>4280</v>
      </c>
      <c r="AV504" s="1" t="s">
        <v>585</v>
      </c>
      <c r="AW504" s="1" t="s">
        <v>4643</v>
      </c>
      <c r="BG504" s="1" t="s">
        <v>105</v>
      </c>
      <c r="BH504" s="1" t="s">
        <v>4280</v>
      </c>
      <c r="BI504" s="1" t="s">
        <v>1638</v>
      </c>
      <c r="BJ504" s="1" t="s">
        <v>6297</v>
      </c>
      <c r="BK504" s="1" t="s">
        <v>105</v>
      </c>
      <c r="BL504" s="1" t="s">
        <v>4280</v>
      </c>
      <c r="BM504" s="1" t="s">
        <v>1639</v>
      </c>
      <c r="BN504" s="1" t="s">
        <v>6707</v>
      </c>
      <c r="BQ504" s="1" t="s">
        <v>1640</v>
      </c>
      <c r="BR504" s="1" t="s">
        <v>7783</v>
      </c>
      <c r="BS504" s="1" t="s">
        <v>95</v>
      </c>
      <c r="BT504" s="1" t="s">
        <v>5256</v>
      </c>
    </row>
    <row r="505" spans="1:31" ht="13.5" customHeight="1">
      <c r="A505" s="5" t="str">
        <f t="shared" si="25"/>
        <v>1861_화현내_0154</v>
      </c>
      <c r="B505" s="1">
        <v>1861</v>
      </c>
      <c r="C505" s="1" t="s">
        <v>9339</v>
      </c>
      <c r="D505" s="1" t="s">
        <v>9340</v>
      </c>
      <c r="E505" s="1">
        <v>504</v>
      </c>
      <c r="F505" s="1">
        <v>3</v>
      </c>
      <c r="G505" s="1" t="s">
        <v>1574</v>
      </c>
      <c r="H505" s="1" t="s">
        <v>4199</v>
      </c>
      <c r="I505" s="1">
        <v>2</v>
      </c>
      <c r="L505" s="1">
        <v>3</v>
      </c>
      <c r="M505" s="1" t="s">
        <v>1622</v>
      </c>
      <c r="N505" s="1" t="s">
        <v>4231</v>
      </c>
      <c r="S505" s="1" t="s">
        <v>181</v>
      </c>
      <c r="T505" s="1" t="s">
        <v>4259</v>
      </c>
      <c r="U505" s="1" t="s">
        <v>1641</v>
      </c>
      <c r="V505" s="1" t="s">
        <v>4310</v>
      </c>
      <c r="Y505" s="1" t="s">
        <v>1642</v>
      </c>
      <c r="Z505" s="1" t="s">
        <v>5002</v>
      </c>
      <c r="AC505" s="1">
        <v>26</v>
      </c>
      <c r="AD505" s="1" t="s">
        <v>428</v>
      </c>
      <c r="AE505" s="1" t="s">
        <v>5208</v>
      </c>
    </row>
    <row r="506" spans="1:72" ht="13.5" customHeight="1">
      <c r="A506" s="5" t="str">
        <f t="shared" si="25"/>
        <v>1861_화현내_0154</v>
      </c>
      <c r="B506" s="1">
        <v>1861</v>
      </c>
      <c r="C506" s="1" t="s">
        <v>9339</v>
      </c>
      <c r="D506" s="1" t="s">
        <v>9340</v>
      </c>
      <c r="E506" s="1">
        <v>505</v>
      </c>
      <c r="F506" s="1">
        <v>3</v>
      </c>
      <c r="G506" s="1" t="s">
        <v>1574</v>
      </c>
      <c r="H506" s="1" t="s">
        <v>4199</v>
      </c>
      <c r="I506" s="1">
        <v>2</v>
      </c>
      <c r="L506" s="1">
        <v>4</v>
      </c>
      <c r="M506" s="1" t="s">
        <v>8162</v>
      </c>
      <c r="N506" s="1" t="s">
        <v>8163</v>
      </c>
      <c r="T506" s="1" t="s">
        <v>8777</v>
      </c>
      <c r="U506" s="1" t="s">
        <v>266</v>
      </c>
      <c r="V506" s="1" t="s">
        <v>4309</v>
      </c>
      <c r="W506" s="1" t="s">
        <v>267</v>
      </c>
      <c r="X506" s="1" t="s">
        <v>4342</v>
      </c>
      <c r="Y506" s="1" t="s">
        <v>1643</v>
      </c>
      <c r="Z506" s="1" t="s">
        <v>5001</v>
      </c>
      <c r="AC506" s="1">
        <v>67</v>
      </c>
      <c r="AD506" s="1" t="s">
        <v>737</v>
      </c>
      <c r="AE506" s="1" t="s">
        <v>5239</v>
      </c>
      <c r="AJ506" s="1" t="s">
        <v>17</v>
      </c>
      <c r="AK506" s="1" t="s">
        <v>5254</v>
      </c>
      <c r="AL506" s="1" t="s">
        <v>796</v>
      </c>
      <c r="AM506" s="1" t="s">
        <v>7499</v>
      </c>
      <c r="AT506" s="1" t="s">
        <v>110</v>
      </c>
      <c r="AU506" s="1" t="s">
        <v>4271</v>
      </c>
      <c r="AV506" s="1" t="s">
        <v>1644</v>
      </c>
      <c r="AW506" s="1" t="s">
        <v>5678</v>
      </c>
      <c r="BG506" s="1" t="s">
        <v>110</v>
      </c>
      <c r="BH506" s="1" t="s">
        <v>4271</v>
      </c>
      <c r="BI506" s="1" t="s">
        <v>1645</v>
      </c>
      <c r="BJ506" s="1" t="s">
        <v>5109</v>
      </c>
      <c r="BM506" s="1" t="s">
        <v>1646</v>
      </c>
      <c r="BN506" s="1" t="s">
        <v>6706</v>
      </c>
      <c r="BO506" s="1" t="s">
        <v>1394</v>
      </c>
      <c r="BP506" s="1" t="s">
        <v>4320</v>
      </c>
      <c r="BQ506" s="1" t="s">
        <v>1647</v>
      </c>
      <c r="BR506" s="1" t="s">
        <v>6869</v>
      </c>
      <c r="BS506" s="1" t="s">
        <v>312</v>
      </c>
      <c r="BT506" s="1" t="s">
        <v>5262</v>
      </c>
    </row>
    <row r="507" spans="1:72" ht="13.5" customHeight="1">
      <c r="A507" s="5" t="str">
        <f t="shared" si="25"/>
        <v>1861_화현내_0154</v>
      </c>
      <c r="B507" s="1">
        <v>1861</v>
      </c>
      <c r="C507" s="1" t="s">
        <v>9339</v>
      </c>
      <c r="D507" s="1" t="s">
        <v>9340</v>
      </c>
      <c r="E507" s="1">
        <v>506</v>
      </c>
      <c r="F507" s="1">
        <v>3</v>
      </c>
      <c r="G507" s="1" t="s">
        <v>1574</v>
      </c>
      <c r="H507" s="1" t="s">
        <v>4199</v>
      </c>
      <c r="I507" s="1">
        <v>2</v>
      </c>
      <c r="L507" s="1">
        <v>4</v>
      </c>
      <c r="M507" s="1" t="s">
        <v>8162</v>
      </c>
      <c r="N507" s="1" t="s">
        <v>8163</v>
      </c>
      <c r="S507" s="1" t="s">
        <v>49</v>
      </c>
      <c r="T507" s="1" t="s">
        <v>967</v>
      </c>
      <c r="W507" s="1" t="s">
        <v>97</v>
      </c>
      <c r="X507" s="1" t="s">
        <v>8816</v>
      </c>
      <c r="Y507" s="1" t="s">
        <v>10</v>
      </c>
      <c r="Z507" s="1" t="s">
        <v>4364</v>
      </c>
      <c r="AC507" s="1">
        <v>67</v>
      </c>
      <c r="AJ507" s="1" t="s">
        <v>17</v>
      </c>
      <c r="AK507" s="1" t="s">
        <v>5254</v>
      </c>
      <c r="AL507" s="1" t="s">
        <v>88</v>
      </c>
      <c r="AM507" s="1" t="s">
        <v>7489</v>
      </c>
      <c r="AT507" s="1" t="s">
        <v>1394</v>
      </c>
      <c r="AU507" s="1" t="s">
        <v>4320</v>
      </c>
      <c r="AV507" s="1" t="s">
        <v>1648</v>
      </c>
      <c r="AW507" s="1" t="s">
        <v>5603</v>
      </c>
      <c r="BG507" s="1" t="s">
        <v>1394</v>
      </c>
      <c r="BH507" s="1" t="s">
        <v>4320</v>
      </c>
      <c r="BI507" s="1" t="s">
        <v>1649</v>
      </c>
      <c r="BJ507" s="1" t="s">
        <v>6250</v>
      </c>
      <c r="BK507" s="1" t="s">
        <v>1394</v>
      </c>
      <c r="BL507" s="1" t="s">
        <v>4320</v>
      </c>
      <c r="BM507" s="1" t="s">
        <v>1650</v>
      </c>
      <c r="BN507" s="1" t="s">
        <v>6705</v>
      </c>
      <c r="BO507" s="1" t="s">
        <v>1394</v>
      </c>
      <c r="BP507" s="1" t="s">
        <v>4320</v>
      </c>
      <c r="BQ507" s="1" t="s">
        <v>1651</v>
      </c>
      <c r="BR507" s="1" t="s">
        <v>8996</v>
      </c>
      <c r="BS507" s="1" t="s">
        <v>750</v>
      </c>
      <c r="BT507" s="1" t="s">
        <v>5309</v>
      </c>
    </row>
    <row r="508" spans="1:29" ht="13.5" customHeight="1">
      <c r="A508" s="5" t="str">
        <f t="shared" si="25"/>
        <v>1861_화현내_0154</v>
      </c>
      <c r="B508" s="1">
        <v>1861</v>
      </c>
      <c r="C508" s="1" t="s">
        <v>9339</v>
      </c>
      <c r="D508" s="1" t="s">
        <v>9340</v>
      </c>
      <c r="E508" s="1">
        <v>507</v>
      </c>
      <c r="F508" s="1">
        <v>3</v>
      </c>
      <c r="G508" s="1" t="s">
        <v>1574</v>
      </c>
      <c r="H508" s="1" t="s">
        <v>4199</v>
      </c>
      <c r="I508" s="1">
        <v>2</v>
      </c>
      <c r="L508" s="1">
        <v>4</v>
      </c>
      <c r="M508" s="1" t="s">
        <v>8162</v>
      </c>
      <c r="N508" s="1" t="s">
        <v>8163</v>
      </c>
      <c r="S508" s="1" t="s">
        <v>181</v>
      </c>
      <c r="T508" s="1" t="s">
        <v>4259</v>
      </c>
      <c r="U508" s="1" t="s">
        <v>329</v>
      </c>
      <c r="V508" s="1" t="s">
        <v>4308</v>
      </c>
      <c r="Y508" s="1" t="s">
        <v>1652</v>
      </c>
      <c r="Z508" s="1" t="s">
        <v>5000</v>
      </c>
      <c r="AC508" s="1">
        <v>47</v>
      </c>
    </row>
    <row r="509" spans="1:72" ht="13.5" customHeight="1">
      <c r="A509" s="5" t="str">
        <f t="shared" si="25"/>
        <v>1861_화현내_0154</v>
      </c>
      <c r="B509" s="1">
        <v>1861</v>
      </c>
      <c r="C509" s="1" t="s">
        <v>9339</v>
      </c>
      <c r="D509" s="1" t="s">
        <v>9340</v>
      </c>
      <c r="E509" s="1">
        <v>508</v>
      </c>
      <c r="F509" s="1">
        <v>3</v>
      </c>
      <c r="G509" s="1" t="s">
        <v>1574</v>
      </c>
      <c r="H509" s="1" t="s">
        <v>4199</v>
      </c>
      <c r="I509" s="1">
        <v>2</v>
      </c>
      <c r="L509" s="1">
        <v>5</v>
      </c>
      <c r="M509" s="1" t="s">
        <v>8164</v>
      </c>
      <c r="N509" s="1" t="s">
        <v>8165</v>
      </c>
      <c r="T509" s="1" t="s">
        <v>8997</v>
      </c>
      <c r="U509" s="1" t="s">
        <v>1134</v>
      </c>
      <c r="V509" s="1" t="s">
        <v>4305</v>
      </c>
      <c r="W509" s="1" t="s">
        <v>450</v>
      </c>
      <c r="X509" s="1" t="s">
        <v>4356</v>
      </c>
      <c r="Y509" s="1" t="s">
        <v>1653</v>
      </c>
      <c r="Z509" s="1" t="s">
        <v>8998</v>
      </c>
      <c r="AC509" s="1">
        <v>40</v>
      </c>
      <c r="AD509" s="1" t="s">
        <v>40</v>
      </c>
      <c r="AE509" s="1" t="s">
        <v>5219</v>
      </c>
      <c r="AJ509" s="1" t="s">
        <v>17</v>
      </c>
      <c r="AK509" s="1" t="s">
        <v>5254</v>
      </c>
      <c r="AL509" s="1" t="s">
        <v>451</v>
      </c>
      <c r="AM509" s="1" t="s">
        <v>5308</v>
      </c>
      <c r="AT509" s="1" t="s">
        <v>1394</v>
      </c>
      <c r="AU509" s="1" t="s">
        <v>4320</v>
      </c>
      <c r="AV509" s="1" t="s">
        <v>1654</v>
      </c>
      <c r="AW509" s="1" t="s">
        <v>5767</v>
      </c>
      <c r="BG509" s="1" t="s">
        <v>1394</v>
      </c>
      <c r="BH509" s="1" t="s">
        <v>4320</v>
      </c>
      <c r="BI509" s="1" t="s">
        <v>1655</v>
      </c>
      <c r="BJ509" s="1" t="s">
        <v>6296</v>
      </c>
      <c r="BK509" s="1" t="s">
        <v>1394</v>
      </c>
      <c r="BL509" s="1" t="s">
        <v>4320</v>
      </c>
      <c r="BM509" s="1" t="s">
        <v>1260</v>
      </c>
      <c r="BN509" s="1" t="s">
        <v>5044</v>
      </c>
      <c r="BO509" s="1" t="s">
        <v>1394</v>
      </c>
      <c r="BP509" s="1" t="s">
        <v>4320</v>
      </c>
      <c r="BQ509" s="1" t="s">
        <v>1656</v>
      </c>
      <c r="BR509" s="1" t="s">
        <v>7175</v>
      </c>
      <c r="BS509" s="1" t="s">
        <v>41</v>
      </c>
      <c r="BT509" s="1" t="s">
        <v>5259</v>
      </c>
    </row>
    <row r="510" spans="1:72" ht="13.5" customHeight="1">
      <c r="A510" s="5" t="str">
        <f t="shared" si="25"/>
        <v>1861_화현내_0154</v>
      </c>
      <c r="B510" s="1">
        <v>1861</v>
      </c>
      <c r="C510" s="1" t="s">
        <v>9339</v>
      </c>
      <c r="D510" s="1" t="s">
        <v>9340</v>
      </c>
      <c r="E510" s="1">
        <v>509</v>
      </c>
      <c r="F510" s="1">
        <v>3</v>
      </c>
      <c r="G510" s="1" t="s">
        <v>1574</v>
      </c>
      <c r="H510" s="1" t="s">
        <v>4199</v>
      </c>
      <c r="I510" s="1">
        <v>2</v>
      </c>
      <c r="L510" s="1">
        <v>5</v>
      </c>
      <c r="M510" s="1" t="s">
        <v>8164</v>
      </c>
      <c r="N510" s="1" t="s">
        <v>8165</v>
      </c>
      <c r="S510" s="1" t="s">
        <v>49</v>
      </c>
      <c r="T510" s="1" t="s">
        <v>967</v>
      </c>
      <c r="W510" s="1" t="s">
        <v>219</v>
      </c>
      <c r="X510" s="1" t="s">
        <v>4346</v>
      </c>
      <c r="Y510" s="1" t="s">
        <v>10</v>
      </c>
      <c r="Z510" s="1" t="s">
        <v>4364</v>
      </c>
      <c r="AC510" s="1">
        <v>34</v>
      </c>
      <c r="AD510" s="1" t="s">
        <v>778</v>
      </c>
      <c r="AE510" s="1" t="s">
        <v>5236</v>
      </c>
      <c r="AJ510" s="1" t="s">
        <v>17</v>
      </c>
      <c r="AK510" s="1" t="s">
        <v>5254</v>
      </c>
      <c r="AL510" s="1" t="s">
        <v>1016</v>
      </c>
      <c r="AM510" s="1" t="s">
        <v>5264</v>
      </c>
      <c r="AT510" s="1" t="s">
        <v>1394</v>
      </c>
      <c r="AU510" s="1" t="s">
        <v>4320</v>
      </c>
      <c r="AV510" s="1" t="s">
        <v>1657</v>
      </c>
      <c r="AW510" s="1" t="s">
        <v>4758</v>
      </c>
      <c r="BG510" s="1" t="s">
        <v>1394</v>
      </c>
      <c r="BH510" s="1" t="s">
        <v>4320</v>
      </c>
      <c r="BI510" s="1" t="s">
        <v>1658</v>
      </c>
      <c r="BJ510" s="1" t="s">
        <v>6295</v>
      </c>
      <c r="BK510" s="1" t="s">
        <v>1394</v>
      </c>
      <c r="BL510" s="1" t="s">
        <v>4320</v>
      </c>
      <c r="BM510" s="1" t="s">
        <v>1659</v>
      </c>
      <c r="BN510" s="1" t="s">
        <v>6704</v>
      </c>
      <c r="BO510" s="1" t="s">
        <v>1394</v>
      </c>
      <c r="BP510" s="1" t="s">
        <v>4320</v>
      </c>
      <c r="BQ510" s="1" t="s">
        <v>1660</v>
      </c>
      <c r="BR510" s="1" t="s">
        <v>7174</v>
      </c>
      <c r="BS510" s="1" t="s">
        <v>41</v>
      </c>
      <c r="BT510" s="1" t="s">
        <v>5259</v>
      </c>
    </row>
    <row r="511" spans="1:31" ht="13.5" customHeight="1">
      <c r="A511" s="5" t="str">
        <f t="shared" si="25"/>
        <v>1861_화현내_0154</v>
      </c>
      <c r="B511" s="1">
        <v>1861</v>
      </c>
      <c r="C511" s="1" t="s">
        <v>9339</v>
      </c>
      <c r="D511" s="1" t="s">
        <v>9340</v>
      </c>
      <c r="E511" s="1">
        <v>510</v>
      </c>
      <c r="F511" s="1">
        <v>3</v>
      </c>
      <c r="G511" s="1" t="s">
        <v>1574</v>
      </c>
      <c r="H511" s="1" t="s">
        <v>4199</v>
      </c>
      <c r="I511" s="1">
        <v>2</v>
      </c>
      <c r="L511" s="1">
        <v>5</v>
      </c>
      <c r="M511" s="1" t="s">
        <v>8164</v>
      </c>
      <c r="N511" s="1" t="s">
        <v>8165</v>
      </c>
      <c r="S511" s="1" t="s">
        <v>297</v>
      </c>
      <c r="T511" s="1" t="s">
        <v>4258</v>
      </c>
      <c r="AC511" s="1">
        <v>9</v>
      </c>
      <c r="AD511" s="1" t="s">
        <v>693</v>
      </c>
      <c r="AE511" s="1" t="s">
        <v>5213</v>
      </c>
    </row>
    <row r="512" spans="1:72" ht="13.5" customHeight="1">
      <c r="A512" s="5" t="str">
        <f t="shared" si="25"/>
        <v>1861_화현내_0154</v>
      </c>
      <c r="B512" s="1">
        <v>1861</v>
      </c>
      <c r="C512" s="1" t="s">
        <v>9339</v>
      </c>
      <c r="D512" s="1" t="s">
        <v>9340</v>
      </c>
      <c r="E512" s="1">
        <v>511</v>
      </c>
      <c r="F512" s="1">
        <v>3</v>
      </c>
      <c r="G512" s="1" t="s">
        <v>1574</v>
      </c>
      <c r="H512" s="1" t="s">
        <v>4199</v>
      </c>
      <c r="I512" s="1">
        <v>3</v>
      </c>
      <c r="J512" s="1" t="s">
        <v>1661</v>
      </c>
      <c r="K512" s="1" t="s">
        <v>7382</v>
      </c>
      <c r="L512" s="1">
        <v>1</v>
      </c>
      <c r="M512" s="1" t="s">
        <v>8166</v>
      </c>
      <c r="N512" s="1" t="s">
        <v>8167</v>
      </c>
      <c r="T512" s="1" t="s">
        <v>8764</v>
      </c>
      <c r="U512" s="1" t="s">
        <v>1662</v>
      </c>
      <c r="V512" s="1" t="s">
        <v>4307</v>
      </c>
      <c r="W512" s="1" t="s">
        <v>97</v>
      </c>
      <c r="X512" s="1" t="s">
        <v>8999</v>
      </c>
      <c r="Y512" s="1" t="s">
        <v>1663</v>
      </c>
      <c r="Z512" s="1" t="s">
        <v>4999</v>
      </c>
      <c r="AC512" s="1">
        <v>31</v>
      </c>
      <c r="AD512" s="1" t="s">
        <v>661</v>
      </c>
      <c r="AE512" s="1" t="s">
        <v>5238</v>
      </c>
      <c r="AJ512" s="1" t="s">
        <v>17</v>
      </c>
      <c r="AK512" s="1" t="s">
        <v>5254</v>
      </c>
      <c r="AL512" s="1" t="s">
        <v>88</v>
      </c>
      <c r="AM512" s="1" t="s">
        <v>7489</v>
      </c>
      <c r="AT512" s="1" t="s">
        <v>105</v>
      </c>
      <c r="AU512" s="1" t="s">
        <v>4280</v>
      </c>
      <c r="AV512" s="1" t="s">
        <v>1664</v>
      </c>
      <c r="AW512" s="1" t="s">
        <v>5766</v>
      </c>
      <c r="BG512" s="1" t="s">
        <v>105</v>
      </c>
      <c r="BH512" s="1" t="s">
        <v>4280</v>
      </c>
      <c r="BI512" s="1" t="s">
        <v>1435</v>
      </c>
      <c r="BJ512" s="1" t="s">
        <v>5380</v>
      </c>
      <c r="BK512" s="1" t="s">
        <v>105</v>
      </c>
      <c r="BL512" s="1" t="s">
        <v>4280</v>
      </c>
      <c r="BM512" s="1" t="s">
        <v>1665</v>
      </c>
      <c r="BN512" s="1" t="s">
        <v>6327</v>
      </c>
      <c r="BO512" s="1" t="s">
        <v>105</v>
      </c>
      <c r="BP512" s="1" t="s">
        <v>4280</v>
      </c>
      <c r="BQ512" s="1" t="s">
        <v>1666</v>
      </c>
      <c r="BR512" s="1" t="s">
        <v>7173</v>
      </c>
      <c r="BS512" s="1" t="s">
        <v>1363</v>
      </c>
      <c r="BT512" s="1" t="s">
        <v>7497</v>
      </c>
    </row>
    <row r="513" spans="1:72" ht="13.5" customHeight="1">
      <c r="A513" s="5" t="str">
        <f t="shared" si="25"/>
        <v>1861_화현내_0154</v>
      </c>
      <c r="B513" s="1">
        <v>1861</v>
      </c>
      <c r="C513" s="1" t="s">
        <v>9339</v>
      </c>
      <c r="D513" s="1" t="s">
        <v>9340</v>
      </c>
      <c r="E513" s="1">
        <v>512</v>
      </c>
      <c r="F513" s="1">
        <v>3</v>
      </c>
      <c r="G513" s="1" t="s">
        <v>1574</v>
      </c>
      <c r="H513" s="1" t="s">
        <v>4199</v>
      </c>
      <c r="I513" s="1">
        <v>3</v>
      </c>
      <c r="L513" s="1">
        <v>1</v>
      </c>
      <c r="M513" s="1" t="s">
        <v>8166</v>
      </c>
      <c r="N513" s="1" t="s">
        <v>8167</v>
      </c>
      <c r="S513" s="1" t="s">
        <v>49</v>
      </c>
      <c r="T513" s="1" t="s">
        <v>967</v>
      </c>
      <c r="W513" s="1" t="s">
        <v>290</v>
      </c>
      <c r="X513" s="1" t="s">
        <v>4337</v>
      </c>
      <c r="Y513" s="1" t="s">
        <v>10</v>
      </c>
      <c r="Z513" s="1" t="s">
        <v>4364</v>
      </c>
      <c r="AC513" s="1">
        <v>31</v>
      </c>
      <c r="AD513" s="1" t="s">
        <v>661</v>
      </c>
      <c r="AE513" s="1" t="s">
        <v>5238</v>
      </c>
      <c r="AJ513" s="1" t="s">
        <v>17</v>
      </c>
      <c r="AK513" s="1" t="s">
        <v>5254</v>
      </c>
      <c r="AL513" s="1" t="s">
        <v>130</v>
      </c>
      <c r="AM513" s="1" t="s">
        <v>5257</v>
      </c>
      <c r="AT513" s="1" t="s">
        <v>105</v>
      </c>
      <c r="AU513" s="1" t="s">
        <v>4280</v>
      </c>
      <c r="AV513" s="1" t="s">
        <v>1667</v>
      </c>
      <c r="AW513" s="1" t="s">
        <v>5765</v>
      </c>
      <c r="BG513" s="1" t="s">
        <v>105</v>
      </c>
      <c r="BH513" s="1" t="s">
        <v>4280</v>
      </c>
      <c r="BI513" s="1" t="s">
        <v>1668</v>
      </c>
      <c r="BJ513" s="1" t="s">
        <v>5603</v>
      </c>
      <c r="BK513" s="1" t="s">
        <v>105</v>
      </c>
      <c r="BL513" s="1" t="s">
        <v>4280</v>
      </c>
      <c r="BM513" s="1" t="s">
        <v>1669</v>
      </c>
      <c r="BN513" s="1" t="s">
        <v>6703</v>
      </c>
      <c r="BO513" s="1" t="s">
        <v>105</v>
      </c>
      <c r="BP513" s="1" t="s">
        <v>4280</v>
      </c>
      <c r="BQ513" s="1" t="s">
        <v>1670</v>
      </c>
      <c r="BR513" s="1" t="s">
        <v>7172</v>
      </c>
      <c r="BS513" s="1" t="s">
        <v>312</v>
      </c>
      <c r="BT513" s="1" t="s">
        <v>5262</v>
      </c>
    </row>
    <row r="514" spans="1:31" ht="13.5" customHeight="1">
      <c r="A514" s="5" t="str">
        <f t="shared" si="25"/>
        <v>1861_화현내_0154</v>
      </c>
      <c r="B514" s="1">
        <v>1861</v>
      </c>
      <c r="C514" s="1" t="s">
        <v>9339</v>
      </c>
      <c r="D514" s="1" t="s">
        <v>9340</v>
      </c>
      <c r="E514" s="1">
        <v>513</v>
      </c>
      <c r="F514" s="1">
        <v>3</v>
      </c>
      <c r="G514" s="1" t="s">
        <v>1574</v>
      </c>
      <c r="H514" s="1" t="s">
        <v>4199</v>
      </c>
      <c r="I514" s="1">
        <v>3</v>
      </c>
      <c r="L514" s="1">
        <v>1</v>
      </c>
      <c r="M514" s="1" t="s">
        <v>8166</v>
      </c>
      <c r="N514" s="1" t="s">
        <v>8167</v>
      </c>
      <c r="S514" s="1" t="s">
        <v>96</v>
      </c>
      <c r="T514" s="1" t="s">
        <v>4261</v>
      </c>
      <c r="W514" s="1" t="s">
        <v>1671</v>
      </c>
      <c r="X514" s="1" t="s">
        <v>4372</v>
      </c>
      <c r="Y514" s="1" t="s">
        <v>10</v>
      </c>
      <c r="Z514" s="1" t="s">
        <v>4364</v>
      </c>
      <c r="AC514" s="1">
        <v>62</v>
      </c>
      <c r="AD514" s="1" t="s">
        <v>556</v>
      </c>
      <c r="AE514" s="1" t="s">
        <v>5204</v>
      </c>
    </row>
    <row r="515" spans="1:72" ht="13.5" customHeight="1">
      <c r="A515" s="5" t="str">
        <f t="shared" si="25"/>
        <v>1861_화현내_0154</v>
      </c>
      <c r="B515" s="1">
        <v>1861</v>
      </c>
      <c r="C515" s="1" t="s">
        <v>9339</v>
      </c>
      <c r="D515" s="1" t="s">
        <v>9340</v>
      </c>
      <c r="E515" s="1">
        <v>514</v>
      </c>
      <c r="F515" s="1">
        <v>3</v>
      </c>
      <c r="G515" s="1" t="s">
        <v>1574</v>
      </c>
      <c r="H515" s="1" t="s">
        <v>4199</v>
      </c>
      <c r="I515" s="1">
        <v>3</v>
      </c>
      <c r="L515" s="1">
        <v>2</v>
      </c>
      <c r="M515" s="1" t="s">
        <v>8168</v>
      </c>
      <c r="N515" s="1" t="s">
        <v>8169</v>
      </c>
      <c r="T515" s="1" t="s">
        <v>8806</v>
      </c>
      <c r="U515" s="1" t="s">
        <v>105</v>
      </c>
      <c r="V515" s="1" t="s">
        <v>4280</v>
      </c>
      <c r="W515" s="1" t="s">
        <v>309</v>
      </c>
      <c r="X515" s="1" t="s">
        <v>4343</v>
      </c>
      <c r="Y515" s="1" t="s">
        <v>1672</v>
      </c>
      <c r="Z515" s="1" t="s">
        <v>4998</v>
      </c>
      <c r="AC515" s="1">
        <v>71</v>
      </c>
      <c r="AD515" s="1" t="s">
        <v>116</v>
      </c>
      <c r="AE515" s="1" t="s">
        <v>5229</v>
      </c>
      <c r="AJ515" s="1" t="s">
        <v>17</v>
      </c>
      <c r="AK515" s="1" t="s">
        <v>5254</v>
      </c>
      <c r="AL515" s="1" t="s">
        <v>312</v>
      </c>
      <c r="AM515" s="1" t="s">
        <v>5262</v>
      </c>
      <c r="AT515" s="1" t="s">
        <v>1394</v>
      </c>
      <c r="AU515" s="1" t="s">
        <v>4320</v>
      </c>
      <c r="AV515" s="1" t="s">
        <v>1673</v>
      </c>
      <c r="AW515" s="1" t="s">
        <v>5764</v>
      </c>
      <c r="BG515" s="1" t="s">
        <v>1394</v>
      </c>
      <c r="BH515" s="1" t="s">
        <v>4320</v>
      </c>
      <c r="BI515" s="1" t="s">
        <v>1588</v>
      </c>
      <c r="BJ515" s="1" t="s">
        <v>5974</v>
      </c>
      <c r="BK515" s="1" t="s">
        <v>1394</v>
      </c>
      <c r="BL515" s="1" t="s">
        <v>4320</v>
      </c>
      <c r="BM515" s="1" t="s">
        <v>1636</v>
      </c>
      <c r="BN515" s="1" t="s">
        <v>6702</v>
      </c>
      <c r="BO515" s="1" t="s">
        <v>1394</v>
      </c>
      <c r="BP515" s="1" t="s">
        <v>4320</v>
      </c>
      <c r="BQ515" s="1" t="s">
        <v>1674</v>
      </c>
      <c r="BR515" s="1" t="s">
        <v>7171</v>
      </c>
      <c r="BS515" s="1" t="s">
        <v>1675</v>
      </c>
      <c r="BT515" s="1" t="s">
        <v>5298</v>
      </c>
    </row>
    <row r="516" spans="1:72" ht="13.5" customHeight="1">
      <c r="A516" s="5" t="str">
        <f aca="true" t="shared" si="26" ref="A516:A533">HYPERLINK("http://kyu.snu.ac.kr/sdhj/index.jsp?type=hj/GK14782_00IH_0001_0155.jpg","1861_화현내_0155")</f>
        <v>1861_화현내_0155</v>
      </c>
      <c r="B516" s="1">
        <v>1861</v>
      </c>
      <c r="C516" s="1" t="s">
        <v>9339</v>
      </c>
      <c r="D516" s="1" t="s">
        <v>9340</v>
      </c>
      <c r="E516" s="1">
        <v>515</v>
      </c>
      <c r="F516" s="1">
        <v>3</v>
      </c>
      <c r="G516" s="1" t="s">
        <v>1574</v>
      </c>
      <c r="H516" s="1" t="s">
        <v>4199</v>
      </c>
      <c r="I516" s="1">
        <v>3</v>
      </c>
      <c r="L516" s="1">
        <v>2</v>
      </c>
      <c r="M516" s="1" t="s">
        <v>8168</v>
      </c>
      <c r="N516" s="1" t="s">
        <v>8169</v>
      </c>
      <c r="S516" s="1" t="s">
        <v>49</v>
      </c>
      <c r="T516" s="1" t="s">
        <v>967</v>
      </c>
      <c r="W516" s="1" t="s">
        <v>135</v>
      </c>
      <c r="X516" s="1" t="s">
        <v>9000</v>
      </c>
      <c r="Y516" s="1" t="s">
        <v>10</v>
      </c>
      <c r="Z516" s="1" t="s">
        <v>4364</v>
      </c>
      <c r="AC516" s="1">
        <v>57</v>
      </c>
      <c r="AD516" s="1" t="s">
        <v>623</v>
      </c>
      <c r="AE516" s="1" t="s">
        <v>5222</v>
      </c>
      <c r="AJ516" s="1" t="s">
        <v>17</v>
      </c>
      <c r="AK516" s="1" t="s">
        <v>5254</v>
      </c>
      <c r="AL516" s="1" t="s">
        <v>95</v>
      </c>
      <c r="AM516" s="1" t="s">
        <v>5256</v>
      </c>
      <c r="AT516" s="1" t="s">
        <v>1394</v>
      </c>
      <c r="AU516" s="1" t="s">
        <v>4320</v>
      </c>
      <c r="AV516" s="1" t="s">
        <v>1676</v>
      </c>
      <c r="AW516" s="1" t="s">
        <v>5763</v>
      </c>
      <c r="BG516" s="1" t="s">
        <v>1394</v>
      </c>
      <c r="BH516" s="1" t="s">
        <v>4320</v>
      </c>
      <c r="BI516" s="1" t="s">
        <v>1677</v>
      </c>
      <c r="BJ516" s="1" t="s">
        <v>6260</v>
      </c>
      <c r="BK516" s="1" t="s">
        <v>1394</v>
      </c>
      <c r="BL516" s="1" t="s">
        <v>4320</v>
      </c>
      <c r="BM516" s="1" t="s">
        <v>1678</v>
      </c>
      <c r="BN516" s="1" t="s">
        <v>6701</v>
      </c>
      <c r="BO516" s="1" t="s">
        <v>1394</v>
      </c>
      <c r="BP516" s="1" t="s">
        <v>4320</v>
      </c>
      <c r="BQ516" s="1" t="s">
        <v>1679</v>
      </c>
      <c r="BR516" s="1" t="s">
        <v>7551</v>
      </c>
      <c r="BS516" s="1" t="s">
        <v>88</v>
      </c>
      <c r="BT516" s="1" t="s">
        <v>7489</v>
      </c>
    </row>
    <row r="517" spans="1:29" ht="13.5" customHeight="1">
      <c r="A517" s="5" t="str">
        <f t="shared" si="26"/>
        <v>1861_화현내_0155</v>
      </c>
      <c r="B517" s="1">
        <v>1861</v>
      </c>
      <c r="C517" s="1" t="s">
        <v>9339</v>
      </c>
      <c r="D517" s="1" t="s">
        <v>9340</v>
      </c>
      <c r="E517" s="1">
        <v>516</v>
      </c>
      <c r="F517" s="1">
        <v>3</v>
      </c>
      <c r="G517" s="1" t="s">
        <v>1574</v>
      </c>
      <c r="H517" s="1" t="s">
        <v>4199</v>
      </c>
      <c r="I517" s="1">
        <v>3</v>
      </c>
      <c r="L517" s="1">
        <v>2</v>
      </c>
      <c r="M517" s="1" t="s">
        <v>8168</v>
      </c>
      <c r="N517" s="1" t="s">
        <v>8169</v>
      </c>
      <c r="S517" s="1" t="s">
        <v>181</v>
      </c>
      <c r="T517" s="1" t="s">
        <v>4259</v>
      </c>
      <c r="U517" s="1" t="s">
        <v>1680</v>
      </c>
      <c r="V517" s="1" t="s">
        <v>4306</v>
      </c>
      <c r="Y517" s="1" t="s">
        <v>1681</v>
      </c>
      <c r="Z517" s="1" t="s">
        <v>4997</v>
      </c>
      <c r="AC517" s="1">
        <v>25</v>
      </c>
    </row>
    <row r="518" spans="1:72" ht="13.5" customHeight="1">
      <c r="A518" s="5" t="str">
        <f t="shared" si="26"/>
        <v>1861_화현내_0155</v>
      </c>
      <c r="B518" s="1">
        <v>1861</v>
      </c>
      <c r="C518" s="1" t="s">
        <v>9339</v>
      </c>
      <c r="D518" s="1" t="s">
        <v>9340</v>
      </c>
      <c r="E518" s="1">
        <v>517</v>
      </c>
      <c r="F518" s="1">
        <v>3</v>
      </c>
      <c r="G518" s="1" t="s">
        <v>1574</v>
      </c>
      <c r="H518" s="1" t="s">
        <v>4199</v>
      </c>
      <c r="I518" s="1">
        <v>3</v>
      </c>
      <c r="L518" s="1">
        <v>3</v>
      </c>
      <c r="M518" s="1" t="s">
        <v>8170</v>
      </c>
      <c r="N518" s="1" t="s">
        <v>8171</v>
      </c>
      <c r="T518" s="1" t="s">
        <v>8795</v>
      </c>
      <c r="U518" s="1" t="s">
        <v>1134</v>
      </c>
      <c r="V518" s="1" t="s">
        <v>4305</v>
      </c>
      <c r="W518" s="1" t="s">
        <v>97</v>
      </c>
      <c r="X518" s="1" t="s">
        <v>8802</v>
      </c>
      <c r="Y518" s="1" t="s">
        <v>1682</v>
      </c>
      <c r="Z518" s="1" t="s">
        <v>4996</v>
      </c>
      <c r="AC518" s="1">
        <v>25</v>
      </c>
      <c r="AJ518" s="1" t="s">
        <v>17</v>
      </c>
      <c r="AK518" s="1" t="s">
        <v>5254</v>
      </c>
      <c r="AL518" s="1" t="s">
        <v>88</v>
      </c>
      <c r="AM518" s="1" t="s">
        <v>7489</v>
      </c>
      <c r="AT518" s="1" t="s">
        <v>1394</v>
      </c>
      <c r="AU518" s="1" t="s">
        <v>4320</v>
      </c>
      <c r="AV518" s="1" t="s">
        <v>1683</v>
      </c>
      <c r="AW518" s="1" t="s">
        <v>5142</v>
      </c>
      <c r="BG518" s="1" t="s">
        <v>1394</v>
      </c>
      <c r="BH518" s="1" t="s">
        <v>4320</v>
      </c>
      <c r="BI518" s="1" t="s">
        <v>1684</v>
      </c>
      <c r="BJ518" s="1" t="s">
        <v>6294</v>
      </c>
      <c r="BK518" s="1" t="s">
        <v>1394</v>
      </c>
      <c r="BL518" s="1" t="s">
        <v>4320</v>
      </c>
      <c r="BM518" s="1" t="s">
        <v>733</v>
      </c>
      <c r="BN518" s="1" t="s">
        <v>5082</v>
      </c>
      <c r="BO518" s="1" t="s">
        <v>1394</v>
      </c>
      <c r="BP518" s="1" t="s">
        <v>4320</v>
      </c>
      <c r="BQ518" s="1" t="s">
        <v>1685</v>
      </c>
      <c r="BR518" s="1" t="s">
        <v>7170</v>
      </c>
      <c r="BS518" s="1" t="s">
        <v>388</v>
      </c>
      <c r="BT518" s="1" t="s">
        <v>5267</v>
      </c>
    </row>
    <row r="519" spans="1:29" ht="13.5" customHeight="1">
      <c r="A519" s="5" t="str">
        <f t="shared" si="26"/>
        <v>1861_화현내_0155</v>
      </c>
      <c r="B519" s="1">
        <v>1861</v>
      </c>
      <c r="C519" s="1" t="s">
        <v>9339</v>
      </c>
      <c r="D519" s="1" t="s">
        <v>9340</v>
      </c>
      <c r="E519" s="1">
        <v>518</v>
      </c>
      <c r="F519" s="1">
        <v>3</v>
      </c>
      <c r="G519" s="1" t="s">
        <v>1574</v>
      </c>
      <c r="H519" s="1" t="s">
        <v>4199</v>
      </c>
      <c r="I519" s="1">
        <v>3</v>
      </c>
      <c r="L519" s="1">
        <v>3</v>
      </c>
      <c r="M519" s="1" t="s">
        <v>8170</v>
      </c>
      <c r="N519" s="1" t="s">
        <v>8171</v>
      </c>
      <c r="S519" s="1" t="s">
        <v>96</v>
      </c>
      <c r="T519" s="1" t="s">
        <v>4261</v>
      </c>
      <c r="W519" s="1" t="s">
        <v>387</v>
      </c>
      <c r="X519" s="1" t="s">
        <v>4344</v>
      </c>
      <c r="Y519" s="1" t="s">
        <v>10</v>
      </c>
      <c r="Z519" s="1" t="s">
        <v>4364</v>
      </c>
      <c r="AC519" s="1">
        <v>59</v>
      </c>
    </row>
    <row r="520" spans="1:31" ht="13.5" customHeight="1">
      <c r="A520" s="5" t="str">
        <f t="shared" si="26"/>
        <v>1861_화현내_0155</v>
      </c>
      <c r="B520" s="1">
        <v>1861</v>
      </c>
      <c r="C520" s="1" t="s">
        <v>9339</v>
      </c>
      <c r="D520" s="1" t="s">
        <v>9340</v>
      </c>
      <c r="E520" s="1">
        <v>519</v>
      </c>
      <c r="F520" s="1">
        <v>3</v>
      </c>
      <c r="G520" s="1" t="s">
        <v>1574</v>
      </c>
      <c r="H520" s="1" t="s">
        <v>4199</v>
      </c>
      <c r="I520" s="1">
        <v>3</v>
      </c>
      <c r="L520" s="1">
        <v>3</v>
      </c>
      <c r="M520" s="1" t="s">
        <v>8170</v>
      </c>
      <c r="N520" s="1" t="s">
        <v>8171</v>
      </c>
      <c r="S520" s="1" t="s">
        <v>9001</v>
      </c>
      <c r="T520" s="1" t="s">
        <v>9002</v>
      </c>
      <c r="U520" s="1" t="s">
        <v>110</v>
      </c>
      <c r="V520" s="1" t="s">
        <v>4271</v>
      </c>
      <c r="W520" s="1" t="s">
        <v>97</v>
      </c>
      <c r="X520" s="1" t="s">
        <v>8802</v>
      </c>
      <c r="Y520" s="1" t="s">
        <v>1686</v>
      </c>
      <c r="Z520" s="1" t="s">
        <v>4995</v>
      </c>
      <c r="AD520" s="1" t="s">
        <v>213</v>
      </c>
      <c r="AE520" s="1" t="s">
        <v>5203</v>
      </c>
    </row>
    <row r="521" spans="1:72" ht="13.5" customHeight="1">
      <c r="A521" s="5" t="str">
        <f t="shared" si="26"/>
        <v>1861_화현내_0155</v>
      </c>
      <c r="B521" s="1">
        <v>1861</v>
      </c>
      <c r="C521" s="1" t="s">
        <v>9339</v>
      </c>
      <c r="D521" s="1" t="s">
        <v>9340</v>
      </c>
      <c r="E521" s="1">
        <v>520</v>
      </c>
      <c r="F521" s="1">
        <v>4</v>
      </c>
      <c r="G521" s="1" t="s">
        <v>1687</v>
      </c>
      <c r="H521" s="1" t="s">
        <v>4198</v>
      </c>
      <c r="I521" s="1">
        <v>1</v>
      </c>
      <c r="J521" s="1" t="s">
        <v>1688</v>
      </c>
      <c r="K521" s="1" t="s">
        <v>4230</v>
      </c>
      <c r="L521" s="1">
        <v>1</v>
      </c>
      <c r="M521" s="1" t="s">
        <v>8172</v>
      </c>
      <c r="N521" s="1" t="s">
        <v>8173</v>
      </c>
      <c r="T521" s="1" t="s">
        <v>9003</v>
      </c>
      <c r="U521" s="1" t="s">
        <v>37</v>
      </c>
      <c r="V521" s="1" t="s">
        <v>4283</v>
      </c>
      <c r="W521" s="1" t="s">
        <v>1090</v>
      </c>
      <c r="X521" s="1" t="s">
        <v>4347</v>
      </c>
      <c r="Y521" s="1" t="s">
        <v>1689</v>
      </c>
      <c r="Z521" s="1" t="s">
        <v>4994</v>
      </c>
      <c r="AC521" s="1">
        <v>50</v>
      </c>
      <c r="AJ521" s="1" t="s">
        <v>17</v>
      </c>
      <c r="AK521" s="1" t="s">
        <v>5254</v>
      </c>
      <c r="AL521" s="1" t="s">
        <v>1087</v>
      </c>
      <c r="AM521" s="1" t="s">
        <v>5279</v>
      </c>
      <c r="AT521" s="1" t="s">
        <v>42</v>
      </c>
      <c r="AU521" s="1" t="s">
        <v>5332</v>
      </c>
      <c r="AV521" s="1" t="s">
        <v>1690</v>
      </c>
      <c r="AW521" s="1" t="s">
        <v>5762</v>
      </c>
      <c r="BG521" s="1" t="s">
        <v>42</v>
      </c>
      <c r="BH521" s="1" t="s">
        <v>5332</v>
      </c>
      <c r="BI521" s="1" t="s">
        <v>1691</v>
      </c>
      <c r="BJ521" s="1" t="s">
        <v>4999</v>
      </c>
      <c r="BM521" s="1" t="s">
        <v>1692</v>
      </c>
      <c r="BN521" s="1" t="s">
        <v>6684</v>
      </c>
      <c r="BQ521" s="1" t="s">
        <v>1693</v>
      </c>
      <c r="BR521" s="1" t="s">
        <v>7710</v>
      </c>
      <c r="BS521" s="1" t="s">
        <v>1694</v>
      </c>
      <c r="BT521" s="1" t="s">
        <v>5282</v>
      </c>
    </row>
    <row r="522" spans="1:70" ht="13.5" customHeight="1">
      <c r="A522" s="5" t="str">
        <f t="shared" si="26"/>
        <v>1861_화현내_0155</v>
      </c>
      <c r="B522" s="1">
        <v>1861</v>
      </c>
      <c r="C522" s="1" t="s">
        <v>9339</v>
      </c>
      <c r="D522" s="1" t="s">
        <v>9340</v>
      </c>
      <c r="E522" s="1">
        <v>521</v>
      </c>
      <c r="F522" s="1">
        <v>4</v>
      </c>
      <c r="G522" s="1" t="s">
        <v>1687</v>
      </c>
      <c r="H522" s="1" t="s">
        <v>4198</v>
      </c>
      <c r="I522" s="1">
        <v>1</v>
      </c>
      <c r="L522" s="1">
        <v>1</v>
      </c>
      <c r="M522" s="1" t="s">
        <v>8172</v>
      </c>
      <c r="N522" s="1" t="s">
        <v>8173</v>
      </c>
      <c r="S522" s="1" t="s">
        <v>49</v>
      </c>
      <c r="T522" s="1" t="s">
        <v>967</v>
      </c>
      <c r="W522" s="1" t="s">
        <v>89</v>
      </c>
      <c r="X522" s="1" t="s">
        <v>4357</v>
      </c>
      <c r="Y522" s="1" t="s">
        <v>51</v>
      </c>
      <c r="Z522" s="1" t="s">
        <v>4387</v>
      </c>
      <c r="AC522" s="1">
        <v>44</v>
      </c>
      <c r="AJ522" s="1" t="s">
        <v>17</v>
      </c>
      <c r="AK522" s="1" t="s">
        <v>5254</v>
      </c>
      <c r="AL522" s="1" t="s">
        <v>91</v>
      </c>
      <c r="AM522" s="1" t="s">
        <v>5274</v>
      </c>
      <c r="AT522" s="1" t="s">
        <v>42</v>
      </c>
      <c r="AU522" s="1" t="s">
        <v>5332</v>
      </c>
      <c r="AV522" s="1" t="s">
        <v>1695</v>
      </c>
      <c r="AW522" s="1" t="s">
        <v>5443</v>
      </c>
      <c r="BG522" s="1" t="s">
        <v>42</v>
      </c>
      <c r="BH522" s="1" t="s">
        <v>5332</v>
      </c>
      <c r="BI522" s="1" t="s">
        <v>879</v>
      </c>
      <c r="BJ522" s="1" t="s">
        <v>6250</v>
      </c>
      <c r="BM522" s="1" t="s">
        <v>1696</v>
      </c>
      <c r="BN522" s="1" t="s">
        <v>6700</v>
      </c>
      <c r="BQ522" s="1" t="s">
        <v>1697</v>
      </c>
      <c r="BR522" s="1" t="s">
        <v>7169</v>
      </c>
    </row>
    <row r="523" spans="1:72" ht="13.5" customHeight="1">
      <c r="A523" s="5" t="str">
        <f t="shared" si="26"/>
        <v>1861_화현내_0155</v>
      </c>
      <c r="B523" s="1">
        <v>1861</v>
      </c>
      <c r="C523" s="1" t="s">
        <v>9339</v>
      </c>
      <c r="D523" s="1" t="s">
        <v>9340</v>
      </c>
      <c r="E523" s="1">
        <v>522</v>
      </c>
      <c r="F523" s="1">
        <v>4</v>
      </c>
      <c r="G523" s="1" t="s">
        <v>1687</v>
      </c>
      <c r="H523" s="1" t="s">
        <v>4198</v>
      </c>
      <c r="I523" s="1">
        <v>1</v>
      </c>
      <c r="L523" s="1">
        <v>2</v>
      </c>
      <c r="M523" s="1" t="s">
        <v>8174</v>
      </c>
      <c r="N523" s="1" t="s">
        <v>8175</v>
      </c>
      <c r="T523" s="1" t="s">
        <v>9004</v>
      </c>
      <c r="U523" s="1" t="s">
        <v>37</v>
      </c>
      <c r="V523" s="1" t="s">
        <v>4283</v>
      </c>
      <c r="W523" s="1" t="s">
        <v>1090</v>
      </c>
      <c r="X523" s="1" t="s">
        <v>4347</v>
      </c>
      <c r="Y523" s="1" t="s">
        <v>1698</v>
      </c>
      <c r="Z523" s="1" t="s">
        <v>4993</v>
      </c>
      <c r="AC523" s="1">
        <v>43</v>
      </c>
      <c r="AJ523" s="1" t="s">
        <v>17</v>
      </c>
      <c r="AK523" s="1" t="s">
        <v>5254</v>
      </c>
      <c r="AL523" s="1" t="s">
        <v>1087</v>
      </c>
      <c r="AM523" s="1" t="s">
        <v>5279</v>
      </c>
      <c r="AT523" s="1" t="s">
        <v>42</v>
      </c>
      <c r="AU523" s="1" t="s">
        <v>5332</v>
      </c>
      <c r="AV523" s="1" t="s">
        <v>1699</v>
      </c>
      <c r="AW523" s="1" t="s">
        <v>4964</v>
      </c>
      <c r="BG523" s="1" t="s">
        <v>42</v>
      </c>
      <c r="BH523" s="1" t="s">
        <v>5332</v>
      </c>
      <c r="BI523" s="1" t="s">
        <v>1690</v>
      </c>
      <c r="BJ523" s="1" t="s">
        <v>5762</v>
      </c>
      <c r="BM523" s="1" t="s">
        <v>1691</v>
      </c>
      <c r="BN523" s="1" t="s">
        <v>4999</v>
      </c>
      <c r="BQ523" s="1" t="s">
        <v>1700</v>
      </c>
      <c r="BR523" s="1" t="s">
        <v>7168</v>
      </c>
      <c r="BS523" s="1" t="s">
        <v>180</v>
      </c>
      <c r="BT523" s="1" t="s">
        <v>5255</v>
      </c>
    </row>
    <row r="524" spans="1:70" ht="13.5" customHeight="1">
      <c r="A524" s="5" t="str">
        <f t="shared" si="26"/>
        <v>1861_화현내_0155</v>
      </c>
      <c r="B524" s="1">
        <v>1861</v>
      </c>
      <c r="C524" s="1" t="s">
        <v>9339</v>
      </c>
      <c r="D524" s="1" t="s">
        <v>9340</v>
      </c>
      <c r="E524" s="1">
        <v>523</v>
      </c>
      <c r="F524" s="1">
        <v>4</v>
      </c>
      <c r="G524" s="1" t="s">
        <v>1687</v>
      </c>
      <c r="H524" s="1" t="s">
        <v>4198</v>
      </c>
      <c r="I524" s="1">
        <v>1</v>
      </c>
      <c r="L524" s="1">
        <v>2</v>
      </c>
      <c r="M524" s="1" t="s">
        <v>8174</v>
      </c>
      <c r="N524" s="1" t="s">
        <v>8175</v>
      </c>
      <c r="S524" s="1" t="s">
        <v>49</v>
      </c>
      <c r="T524" s="1" t="s">
        <v>967</v>
      </c>
      <c r="W524" s="1" t="s">
        <v>135</v>
      </c>
      <c r="X524" s="1" t="s">
        <v>9005</v>
      </c>
      <c r="Y524" s="1" t="s">
        <v>51</v>
      </c>
      <c r="Z524" s="1" t="s">
        <v>4387</v>
      </c>
      <c r="AC524" s="1">
        <v>44</v>
      </c>
      <c r="AJ524" s="1" t="s">
        <v>17</v>
      </c>
      <c r="AK524" s="1" t="s">
        <v>5254</v>
      </c>
      <c r="AL524" s="1" t="s">
        <v>95</v>
      </c>
      <c r="AM524" s="1" t="s">
        <v>5256</v>
      </c>
      <c r="AT524" s="1" t="s">
        <v>42</v>
      </c>
      <c r="AU524" s="1" t="s">
        <v>5332</v>
      </c>
      <c r="AV524" s="1" t="s">
        <v>1701</v>
      </c>
      <c r="AW524" s="1" t="s">
        <v>5761</v>
      </c>
      <c r="BG524" s="1" t="s">
        <v>42</v>
      </c>
      <c r="BH524" s="1" t="s">
        <v>5332</v>
      </c>
      <c r="BI524" s="1" t="s">
        <v>1702</v>
      </c>
      <c r="BJ524" s="1" t="s">
        <v>6293</v>
      </c>
      <c r="BM524" s="1" t="s">
        <v>1703</v>
      </c>
      <c r="BN524" s="1" t="s">
        <v>6699</v>
      </c>
      <c r="BQ524" s="1" t="s">
        <v>1704</v>
      </c>
      <c r="BR524" s="1" t="s">
        <v>7564</v>
      </c>
    </row>
    <row r="525" spans="1:72" ht="13.5" customHeight="1">
      <c r="A525" s="5" t="str">
        <f t="shared" si="26"/>
        <v>1861_화현내_0155</v>
      </c>
      <c r="B525" s="1">
        <v>1861</v>
      </c>
      <c r="C525" s="1" t="s">
        <v>9339</v>
      </c>
      <c r="D525" s="1" t="s">
        <v>9340</v>
      </c>
      <c r="E525" s="1">
        <v>524</v>
      </c>
      <c r="F525" s="1">
        <v>4</v>
      </c>
      <c r="G525" s="1" t="s">
        <v>1687</v>
      </c>
      <c r="H525" s="1" t="s">
        <v>4198</v>
      </c>
      <c r="I525" s="1">
        <v>1</v>
      </c>
      <c r="L525" s="1">
        <v>3</v>
      </c>
      <c r="M525" s="1" t="s">
        <v>9006</v>
      </c>
      <c r="N525" s="1" t="s">
        <v>4230</v>
      </c>
      <c r="T525" s="1" t="s">
        <v>9007</v>
      </c>
      <c r="U525" s="1" t="s">
        <v>37</v>
      </c>
      <c r="V525" s="1" t="s">
        <v>4283</v>
      </c>
      <c r="W525" s="1" t="s">
        <v>50</v>
      </c>
      <c r="X525" s="1" t="s">
        <v>4264</v>
      </c>
      <c r="Y525" s="1" t="s">
        <v>7362</v>
      </c>
      <c r="Z525" s="1" t="s">
        <v>4992</v>
      </c>
      <c r="AC525" s="1">
        <v>54</v>
      </c>
      <c r="AD525" s="1" t="s">
        <v>221</v>
      </c>
      <c r="AE525" s="1" t="s">
        <v>5245</v>
      </c>
      <c r="AJ525" s="1" t="s">
        <v>17</v>
      </c>
      <c r="AK525" s="1" t="s">
        <v>5254</v>
      </c>
      <c r="AL525" s="1" t="s">
        <v>53</v>
      </c>
      <c r="AM525" s="1" t="s">
        <v>5260</v>
      </c>
      <c r="AT525" s="1" t="s">
        <v>1503</v>
      </c>
      <c r="AU525" s="1" t="s">
        <v>5336</v>
      </c>
      <c r="AV525" s="1" t="s">
        <v>1705</v>
      </c>
      <c r="AW525" s="1" t="s">
        <v>5693</v>
      </c>
      <c r="BG525" s="1" t="s">
        <v>42</v>
      </c>
      <c r="BH525" s="1" t="s">
        <v>5332</v>
      </c>
      <c r="BI525" s="1" t="s">
        <v>1706</v>
      </c>
      <c r="BJ525" s="1" t="s">
        <v>6241</v>
      </c>
      <c r="BK525" s="1" t="s">
        <v>42</v>
      </c>
      <c r="BL525" s="1" t="s">
        <v>5332</v>
      </c>
      <c r="BM525" s="1" t="s">
        <v>1707</v>
      </c>
      <c r="BN525" s="1" t="s">
        <v>6661</v>
      </c>
      <c r="BO525" s="1" t="s">
        <v>42</v>
      </c>
      <c r="BP525" s="1" t="s">
        <v>5332</v>
      </c>
      <c r="BQ525" s="1" t="s">
        <v>1708</v>
      </c>
      <c r="BR525" s="1" t="s">
        <v>7122</v>
      </c>
      <c r="BS525" s="1" t="s">
        <v>130</v>
      </c>
      <c r="BT525" s="1" t="s">
        <v>5257</v>
      </c>
    </row>
    <row r="526" spans="1:72" ht="13.5" customHeight="1">
      <c r="A526" s="5" t="str">
        <f t="shared" si="26"/>
        <v>1861_화현내_0155</v>
      </c>
      <c r="B526" s="1">
        <v>1861</v>
      </c>
      <c r="C526" s="1" t="s">
        <v>9339</v>
      </c>
      <c r="D526" s="1" t="s">
        <v>9340</v>
      </c>
      <c r="E526" s="1">
        <v>525</v>
      </c>
      <c r="F526" s="1">
        <v>4</v>
      </c>
      <c r="G526" s="1" t="s">
        <v>1687</v>
      </c>
      <c r="H526" s="1" t="s">
        <v>4198</v>
      </c>
      <c r="I526" s="1">
        <v>1</v>
      </c>
      <c r="L526" s="1">
        <v>3</v>
      </c>
      <c r="M526" s="1" t="s">
        <v>9006</v>
      </c>
      <c r="N526" s="1" t="s">
        <v>4230</v>
      </c>
      <c r="S526" s="1" t="s">
        <v>49</v>
      </c>
      <c r="T526" s="1" t="s">
        <v>967</v>
      </c>
      <c r="W526" s="1" t="s">
        <v>135</v>
      </c>
      <c r="X526" s="1" t="s">
        <v>9008</v>
      </c>
      <c r="Y526" s="1" t="s">
        <v>51</v>
      </c>
      <c r="Z526" s="1" t="s">
        <v>4387</v>
      </c>
      <c r="AC526" s="1">
        <v>58</v>
      </c>
      <c r="AJ526" s="1" t="s">
        <v>17</v>
      </c>
      <c r="AK526" s="1" t="s">
        <v>5254</v>
      </c>
      <c r="AL526" s="1" t="s">
        <v>165</v>
      </c>
      <c r="AM526" s="1" t="s">
        <v>5302</v>
      </c>
      <c r="AT526" s="1" t="s">
        <v>42</v>
      </c>
      <c r="AU526" s="1" t="s">
        <v>5332</v>
      </c>
      <c r="AV526" s="1" t="s">
        <v>1709</v>
      </c>
      <c r="AW526" s="1" t="s">
        <v>5760</v>
      </c>
      <c r="BG526" s="1" t="s">
        <v>42</v>
      </c>
      <c r="BH526" s="1" t="s">
        <v>5332</v>
      </c>
      <c r="BI526" s="1" t="s">
        <v>1710</v>
      </c>
      <c r="BJ526" s="1" t="s">
        <v>6292</v>
      </c>
      <c r="BK526" s="1" t="s">
        <v>42</v>
      </c>
      <c r="BL526" s="1" t="s">
        <v>5332</v>
      </c>
      <c r="BM526" s="1" t="s">
        <v>1711</v>
      </c>
      <c r="BN526" s="1" t="s">
        <v>6698</v>
      </c>
      <c r="BO526" s="1" t="s">
        <v>42</v>
      </c>
      <c r="BP526" s="1" t="s">
        <v>5332</v>
      </c>
      <c r="BQ526" s="1" t="s">
        <v>1712</v>
      </c>
      <c r="BR526" s="1" t="s">
        <v>7560</v>
      </c>
      <c r="BS526" s="1" t="s">
        <v>88</v>
      </c>
      <c r="BT526" s="1" t="s">
        <v>7489</v>
      </c>
    </row>
    <row r="527" spans="1:31" ht="13.5" customHeight="1">
      <c r="A527" s="5" t="str">
        <f t="shared" si="26"/>
        <v>1861_화현내_0155</v>
      </c>
      <c r="B527" s="1">
        <v>1861</v>
      </c>
      <c r="C527" s="1" t="s">
        <v>9339</v>
      </c>
      <c r="D527" s="1" t="s">
        <v>9340</v>
      </c>
      <c r="E527" s="1">
        <v>526</v>
      </c>
      <c r="F527" s="1">
        <v>4</v>
      </c>
      <c r="G527" s="1" t="s">
        <v>1687</v>
      </c>
      <c r="H527" s="1" t="s">
        <v>4198</v>
      </c>
      <c r="I527" s="1">
        <v>1</v>
      </c>
      <c r="L527" s="1">
        <v>3</v>
      </c>
      <c r="M527" s="1" t="s">
        <v>9006</v>
      </c>
      <c r="N527" s="1" t="s">
        <v>4230</v>
      </c>
      <c r="T527" s="1" t="s">
        <v>9009</v>
      </c>
      <c r="U527" s="1" t="s">
        <v>59</v>
      </c>
      <c r="V527" s="1" t="s">
        <v>4282</v>
      </c>
      <c r="Y527" s="1" t="s">
        <v>137</v>
      </c>
      <c r="Z527" s="1" t="s">
        <v>4991</v>
      </c>
      <c r="AD527" s="1" t="s">
        <v>224</v>
      </c>
      <c r="AE527" s="1" t="s">
        <v>5244</v>
      </c>
    </row>
    <row r="528" spans="1:72" ht="13.5" customHeight="1">
      <c r="A528" s="5" t="str">
        <f t="shared" si="26"/>
        <v>1861_화현내_0155</v>
      </c>
      <c r="B528" s="1">
        <v>1861</v>
      </c>
      <c r="C528" s="1" t="s">
        <v>9339</v>
      </c>
      <c r="D528" s="1" t="s">
        <v>9340</v>
      </c>
      <c r="E528" s="1">
        <v>527</v>
      </c>
      <c r="F528" s="1">
        <v>4</v>
      </c>
      <c r="G528" s="1" t="s">
        <v>1687</v>
      </c>
      <c r="H528" s="1" t="s">
        <v>4198</v>
      </c>
      <c r="I528" s="1">
        <v>1</v>
      </c>
      <c r="L528" s="1">
        <v>4</v>
      </c>
      <c r="M528" s="1" t="s">
        <v>8176</v>
      </c>
      <c r="N528" s="1" t="s">
        <v>8177</v>
      </c>
      <c r="T528" s="1" t="s">
        <v>9010</v>
      </c>
      <c r="U528" s="1" t="s">
        <v>37</v>
      </c>
      <c r="V528" s="1" t="s">
        <v>4283</v>
      </c>
      <c r="W528" s="1" t="s">
        <v>135</v>
      </c>
      <c r="X528" s="1" t="s">
        <v>9011</v>
      </c>
      <c r="Y528" s="1" t="s">
        <v>1713</v>
      </c>
      <c r="Z528" s="1" t="s">
        <v>4603</v>
      </c>
      <c r="AC528" s="1">
        <v>55</v>
      </c>
      <c r="AD528" s="1" t="s">
        <v>353</v>
      </c>
      <c r="AE528" s="1" t="s">
        <v>5235</v>
      </c>
      <c r="AJ528" s="1" t="s">
        <v>17</v>
      </c>
      <c r="AK528" s="1" t="s">
        <v>5254</v>
      </c>
      <c r="AL528" s="1" t="s">
        <v>165</v>
      </c>
      <c r="AM528" s="1" t="s">
        <v>5302</v>
      </c>
      <c r="AT528" s="1" t="s">
        <v>42</v>
      </c>
      <c r="AU528" s="1" t="s">
        <v>5332</v>
      </c>
      <c r="AV528" s="1" t="s">
        <v>1714</v>
      </c>
      <c r="AW528" s="1" t="s">
        <v>9012</v>
      </c>
      <c r="BG528" s="1" t="s">
        <v>42</v>
      </c>
      <c r="BH528" s="1" t="s">
        <v>5332</v>
      </c>
      <c r="BI528" s="1" t="s">
        <v>1715</v>
      </c>
      <c r="BJ528" s="1" t="s">
        <v>4971</v>
      </c>
      <c r="BK528" s="1" t="s">
        <v>42</v>
      </c>
      <c r="BL528" s="1" t="s">
        <v>5332</v>
      </c>
      <c r="BM528" s="1" t="s">
        <v>1716</v>
      </c>
      <c r="BN528" s="1" t="s">
        <v>5611</v>
      </c>
      <c r="BO528" s="1" t="s">
        <v>42</v>
      </c>
      <c r="BP528" s="1" t="s">
        <v>5332</v>
      </c>
      <c r="BQ528" s="1" t="s">
        <v>1717</v>
      </c>
      <c r="BR528" s="1" t="s">
        <v>7437</v>
      </c>
      <c r="BS528" s="1" t="s">
        <v>248</v>
      </c>
      <c r="BT528" s="1" t="s">
        <v>5263</v>
      </c>
    </row>
    <row r="529" spans="1:72" ht="13.5" customHeight="1">
      <c r="A529" s="5" t="str">
        <f t="shared" si="26"/>
        <v>1861_화현내_0155</v>
      </c>
      <c r="B529" s="1">
        <v>1861</v>
      </c>
      <c r="C529" s="1" t="s">
        <v>9339</v>
      </c>
      <c r="D529" s="1" t="s">
        <v>9340</v>
      </c>
      <c r="E529" s="1">
        <v>528</v>
      </c>
      <c r="F529" s="1">
        <v>4</v>
      </c>
      <c r="G529" s="1" t="s">
        <v>1687</v>
      </c>
      <c r="H529" s="1" t="s">
        <v>4198</v>
      </c>
      <c r="I529" s="1">
        <v>1</v>
      </c>
      <c r="L529" s="1">
        <v>4</v>
      </c>
      <c r="M529" s="1" t="s">
        <v>8176</v>
      </c>
      <c r="N529" s="1" t="s">
        <v>8177</v>
      </c>
      <c r="S529" s="1" t="s">
        <v>49</v>
      </c>
      <c r="T529" s="1" t="s">
        <v>967</v>
      </c>
      <c r="W529" s="1" t="s">
        <v>160</v>
      </c>
      <c r="X529" s="1" t="s">
        <v>4340</v>
      </c>
      <c r="Y529" s="1" t="s">
        <v>51</v>
      </c>
      <c r="Z529" s="1" t="s">
        <v>4387</v>
      </c>
      <c r="AC529" s="1">
        <v>54</v>
      </c>
      <c r="AJ529" s="1" t="s">
        <v>17</v>
      </c>
      <c r="AK529" s="1" t="s">
        <v>5254</v>
      </c>
      <c r="AL529" s="1" t="s">
        <v>95</v>
      </c>
      <c r="AM529" s="1" t="s">
        <v>5256</v>
      </c>
      <c r="AT529" s="1" t="s">
        <v>42</v>
      </c>
      <c r="AU529" s="1" t="s">
        <v>5332</v>
      </c>
      <c r="AV529" s="1" t="s">
        <v>1718</v>
      </c>
      <c r="AW529" s="1" t="s">
        <v>5758</v>
      </c>
      <c r="BG529" s="1" t="s">
        <v>42</v>
      </c>
      <c r="BH529" s="1" t="s">
        <v>5332</v>
      </c>
      <c r="BI529" s="1" t="s">
        <v>1719</v>
      </c>
      <c r="BJ529" s="1" t="s">
        <v>6291</v>
      </c>
      <c r="BK529" s="1" t="s">
        <v>42</v>
      </c>
      <c r="BL529" s="1" t="s">
        <v>5332</v>
      </c>
      <c r="BM529" s="1" t="s">
        <v>1720</v>
      </c>
      <c r="BN529" s="1" t="s">
        <v>6697</v>
      </c>
      <c r="BO529" s="1" t="s">
        <v>42</v>
      </c>
      <c r="BP529" s="1" t="s">
        <v>5332</v>
      </c>
      <c r="BQ529" s="1" t="s">
        <v>1721</v>
      </c>
      <c r="BR529" s="1" t="s">
        <v>7167</v>
      </c>
      <c r="BS529" s="1" t="s">
        <v>41</v>
      </c>
      <c r="BT529" s="1" t="s">
        <v>5259</v>
      </c>
    </row>
    <row r="530" spans="1:29" ht="13.5" customHeight="1">
      <c r="A530" s="5" t="str">
        <f t="shared" si="26"/>
        <v>1861_화현내_0155</v>
      </c>
      <c r="B530" s="1">
        <v>1861</v>
      </c>
      <c r="C530" s="1" t="s">
        <v>9339</v>
      </c>
      <c r="D530" s="1" t="s">
        <v>9340</v>
      </c>
      <c r="E530" s="1">
        <v>529</v>
      </c>
      <c r="F530" s="1">
        <v>4</v>
      </c>
      <c r="G530" s="1" t="s">
        <v>1687</v>
      </c>
      <c r="H530" s="1" t="s">
        <v>4198</v>
      </c>
      <c r="I530" s="1">
        <v>1</v>
      </c>
      <c r="L530" s="1">
        <v>4</v>
      </c>
      <c r="M530" s="1" t="s">
        <v>8176</v>
      </c>
      <c r="N530" s="1" t="s">
        <v>8177</v>
      </c>
      <c r="S530" s="1" t="s">
        <v>181</v>
      </c>
      <c r="T530" s="1" t="s">
        <v>4259</v>
      </c>
      <c r="Y530" s="1" t="s">
        <v>1722</v>
      </c>
      <c r="Z530" s="1" t="s">
        <v>7483</v>
      </c>
      <c r="AC530" s="1">
        <v>26</v>
      </c>
    </row>
    <row r="531" spans="1:72" ht="13.5" customHeight="1">
      <c r="A531" s="5" t="str">
        <f t="shared" si="26"/>
        <v>1861_화현내_0155</v>
      </c>
      <c r="B531" s="1">
        <v>1861</v>
      </c>
      <c r="C531" s="1" t="s">
        <v>9339</v>
      </c>
      <c r="D531" s="1" t="s">
        <v>9340</v>
      </c>
      <c r="E531" s="1">
        <v>530</v>
      </c>
      <c r="F531" s="1">
        <v>4</v>
      </c>
      <c r="G531" s="1" t="s">
        <v>1687</v>
      </c>
      <c r="H531" s="1" t="s">
        <v>4198</v>
      </c>
      <c r="I531" s="1">
        <v>1</v>
      </c>
      <c r="L531" s="1">
        <v>5</v>
      </c>
      <c r="M531" s="1" t="s">
        <v>8178</v>
      </c>
      <c r="N531" s="1" t="s">
        <v>8179</v>
      </c>
      <c r="T531" s="1" t="s">
        <v>8935</v>
      </c>
      <c r="U531" s="1" t="s">
        <v>37</v>
      </c>
      <c r="V531" s="1" t="s">
        <v>4283</v>
      </c>
      <c r="W531" s="1" t="s">
        <v>50</v>
      </c>
      <c r="X531" s="1" t="s">
        <v>4264</v>
      </c>
      <c r="Y531" s="1" t="s">
        <v>1723</v>
      </c>
      <c r="Z531" s="1" t="s">
        <v>4990</v>
      </c>
      <c r="AC531" s="1">
        <v>72</v>
      </c>
      <c r="AD531" s="1" t="s">
        <v>98</v>
      </c>
      <c r="AE531" s="1" t="s">
        <v>5192</v>
      </c>
      <c r="AJ531" s="1" t="s">
        <v>17</v>
      </c>
      <c r="AK531" s="1" t="s">
        <v>5254</v>
      </c>
      <c r="AL531" s="1" t="s">
        <v>53</v>
      </c>
      <c r="AM531" s="1" t="s">
        <v>5260</v>
      </c>
      <c r="AT531" s="1" t="s">
        <v>42</v>
      </c>
      <c r="AU531" s="1" t="s">
        <v>5332</v>
      </c>
      <c r="AV531" s="1" t="s">
        <v>1724</v>
      </c>
      <c r="AW531" s="1" t="s">
        <v>5757</v>
      </c>
      <c r="BG531" s="1" t="s">
        <v>42</v>
      </c>
      <c r="BH531" s="1" t="s">
        <v>5332</v>
      </c>
      <c r="BI531" s="1" t="s">
        <v>1706</v>
      </c>
      <c r="BJ531" s="1" t="s">
        <v>6241</v>
      </c>
      <c r="BK531" s="1" t="s">
        <v>42</v>
      </c>
      <c r="BL531" s="1" t="s">
        <v>5332</v>
      </c>
      <c r="BM531" s="1" t="s">
        <v>1725</v>
      </c>
      <c r="BN531" s="1" t="s">
        <v>5411</v>
      </c>
      <c r="BO531" s="1" t="s">
        <v>42</v>
      </c>
      <c r="BP531" s="1" t="s">
        <v>5332</v>
      </c>
      <c r="BQ531" s="1" t="s">
        <v>1726</v>
      </c>
      <c r="BR531" s="1" t="s">
        <v>7679</v>
      </c>
      <c r="BS531" s="1" t="s">
        <v>88</v>
      </c>
      <c r="BT531" s="1" t="s">
        <v>7489</v>
      </c>
    </row>
    <row r="532" spans="1:72" ht="13.5" customHeight="1">
      <c r="A532" s="5" t="str">
        <f t="shared" si="26"/>
        <v>1861_화현내_0155</v>
      </c>
      <c r="B532" s="1">
        <v>1861</v>
      </c>
      <c r="C532" s="1" t="s">
        <v>9339</v>
      </c>
      <c r="D532" s="1" t="s">
        <v>9340</v>
      </c>
      <c r="E532" s="1">
        <v>531</v>
      </c>
      <c r="F532" s="1">
        <v>4</v>
      </c>
      <c r="G532" s="1" t="s">
        <v>1687</v>
      </c>
      <c r="H532" s="1" t="s">
        <v>4198</v>
      </c>
      <c r="I532" s="1">
        <v>1</v>
      </c>
      <c r="L532" s="1">
        <v>5</v>
      </c>
      <c r="M532" s="1" t="s">
        <v>8178</v>
      </c>
      <c r="N532" s="1" t="s">
        <v>8179</v>
      </c>
      <c r="S532" s="1" t="s">
        <v>49</v>
      </c>
      <c r="T532" s="1" t="s">
        <v>967</v>
      </c>
      <c r="W532" s="1" t="s">
        <v>38</v>
      </c>
      <c r="X532" s="1" t="s">
        <v>4338</v>
      </c>
      <c r="Y532" s="1" t="s">
        <v>10</v>
      </c>
      <c r="Z532" s="1" t="s">
        <v>4364</v>
      </c>
      <c r="AC532" s="1">
        <v>62</v>
      </c>
      <c r="AD532" s="1" t="s">
        <v>556</v>
      </c>
      <c r="AE532" s="1" t="s">
        <v>5204</v>
      </c>
      <c r="AJ532" s="1" t="s">
        <v>17</v>
      </c>
      <c r="AK532" s="1" t="s">
        <v>5254</v>
      </c>
      <c r="AL532" s="1" t="s">
        <v>41</v>
      </c>
      <c r="AM532" s="1" t="s">
        <v>5259</v>
      </c>
      <c r="AT532" s="1" t="s">
        <v>42</v>
      </c>
      <c r="AU532" s="1" t="s">
        <v>5332</v>
      </c>
      <c r="AV532" s="1" t="s">
        <v>1727</v>
      </c>
      <c r="AW532" s="1" t="s">
        <v>4744</v>
      </c>
      <c r="BG532" s="1" t="s">
        <v>42</v>
      </c>
      <c r="BH532" s="1" t="s">
        <v>5332</v>
      </c>
      <c r="BI532" s="1" t="s">
        <v>1728</v>
      </c>
      <c r="BJ532" s="1" t="s">
        <v>4474</v>
      </c>
      <c r="BM532" s="1" t="s">
        <v>1729</v>
      </c>
      <c r="BN532" s="1" t="s">
        <v>6696</v>
      </c>
      <c r="BO532" s="1" t="s">
        <v>42</v>
      </c>
      <c r="BP532" s="1" t="s">
        <v>5332</v>
      </c>
      <c r="BQ532" s="1" t="s">
        <v>1730</v>
      </c>
      <c r="BR532" s="1" t="s">
        <v>7166</v>
      </c>
      <c r="BS532" s="1" t="s">
        <v>130</v>
      </c>
      <c r="BT532" s="1" t="s">
        <v>5257</v>
      </c>
    </row>
    <row r="533" spans="1:29" ht="13.5" customHeight="1">
      <c r="A533" s="5" t="str">
        <f t="shared" si="26"/>
        <v>1861_화현내_0155</v>
      </c>
      <c r="B533" s="1">
        <v>1861</v>
      </c>
      <c r="C533" s="1" t="s">
        <v>9339</v>
      </c>
      <c r="D533" s="1" t="s">
        <v>9340</v>
      </c>
      <c r="E533" s="1">
        <v>532</v>
      </c>
      <c r="F533" s="1">
        <v>4</v>
      </c>
      <c r="G533" s="1" t="s">
        <v>1687</v>
      </c>
      <c r="H533" s="1" t="s">
        <v>4198</v>
      </c>
      <c r="I533" s="1">
        <v>1</v>
      </c>
      <c r="L533" s="1">
        <v>5</v>
      </c>
      <c r="M533" s="1" t="s">
        <v>8178</v>
      </c>
      <c r="N533" s="1" t="s">
        <v>8179</v>
      </c>
      <c r="T533" s="1" t="s">
        <v>8937</v>
      </c>
      <c r="U533" s="1" t="s">
        <v>59</v>
      </c>
      <c r="V533" s="1" t="s">
        <v>4282</v>
      </c>
      <c r="Y533" s="1" t="s">
        <v>1731</v>
      </c>
      <c r="Z533" s="1" t="s">
        <v>4989</v>
      </c>
      <c r="AC533" s="1">
        <v>40</v>
      </c>
    </row>
    <row r="534" spans="1:72" ht="13.5" customHeight="1">
      <c r="A534" s="5" t="str">
        <f aca="true" t="shared" si="27" ref="A534:A549">HYPERLINK("http://kyu.snu.ac.kr/sdhj/index.jsp?type=hj/GK14782_00IH_0001_0156.jpg","1861_화현내_0156")</f>
        <v>1861_화현내_0156</v>
      </c>
      <c r="B534" s="1">
        <v>1861</v>
      </c>
      <c r="C534" s="1" t="s">
        <v>9339</v>
      </c>
      <c r="D534" s="1" t="s">
        <v>9340</v>
      </c>
      <c r="E534" s="1">
        <v>533</v>
      </c>
      <c r="F534" s="1">
        <v>4</v>
      </c>
      <c r="G534" s="1" t="s">
        <v>1687</v>
      </c>
      <c r="H534" s="1" t="s">
        <v>4198</v>
      </c>
      <c r="I534" s="1">
        <v>2</v>
      </c>
      <c r="J534" s="1" t="s">
        <v>1732</v>
      </c>
      <c r="K534" s="1" t="s">
        <v>4229</v>
      </c>
      <c r="L534" s="1">
        <v>1</v>
      </c>
      <c r="M534" s="1" t="s">
        <v>8180</v>
      </c>
      <c r="N534" s="1" t="s">
        <v>4229</v>
      </c>
      <c r="T534" s="1" t="s">
        <v>8820</v>
      </c>
      <c r="U534" s="1" t="s">
        <v>37</v>
      </c>
      <c r="V534" s="1" t="s">
        <v>4283</v>
      </c>
      <c r="W534" s="1" t="s">
        <v>1090</v>
      </c>
      <c r="X534" s="1" t="s">
        <v>4347</v>
      </c>
      <c r="Y534" s="1" t="s">
        <v>1733</v>
      </c>
      <c r="Z534" s="1" t="s">
        <v>4988</v>
      </c>
      <c r="AC534" s="1">
        <v>51</v>
      </c>
      <c r="AD534" s="1" t="s">
        <v>174</v>
      </c>
      <c r="AE534" s="1" t="s">
        <v>5250</v>
      </c>
      <c r="AJ534" s="1" t="s">
        <v>17</v>
      </c>
      <c r="AK534" s="1" t="s">
        <v>5254</v>
      </c>
      <c r="AL534" s="1" t="s">
        <v>1087</v>
      </c>
      <c r="AM534" s="1" t="s">
        <v>5279</v>
      </c>
      <c r="AT534" s="1" t="s">
        <v>42</v>
      </c>
      <c r="AU534" s="1" t="s">
        <v>5332</v>
      </c>
      <c r="AV534" s="1" t="s">
        <v>1734</v>
      </c>
      <c r="AW534" s="1" t="s">
        <v>5756</v>
      </c>
      <c r="BG534" s="1" t="s">
        <v>42</v>
      </c>
      <c r="BH534" s="1" t="s">
        <v>5332</v>
      </c>
      <c r="BI534" s="1" t="s">
        <v>1735</v>
      </c>
      <c r="BJ534" s="1" t="s">
        <v>9013</v>
      </c>
      <c r="BM534" s="1" t="s">
        <v>1736</v>
      </c>
      <c r="BN534" s="1" t="s">
        <v>6234</v>
      </c>
      <c r="BO534" s="1" t="s">
        <v>1117</v>
      </c>
      <c r="BP534" s="1" t="s">
        <v>5339</v>
      </c>
      <c r="BQ534" s="1" t="s">
        <v>1737</v>
      </c>
      <c r="BR534" s="1" t="s">
        <v>7113</v>
      </c>
      <c r="BS534" s="1" t="s">
        <v>1738</v>
      </c>
      <c r="BT534" s="1" t="s">
        <v>7333</v>
      </c>
    </row>
    <row r="535" spans="1:72" ht="13.5" customHeight="1">
      <c r="A535" s="5" t="str">
        <f t="shared" si="27"/>
        <v>1861_화현내_0156</v>
      </c>
      <c r="B535" s="1">
        <v>1861</v>
      </c>
      <c r="C535" s="1" t="s">
        <v>9339</v>
      </c>
      <c r="D535" s="1" t="s">
        <v>9340</v>
      </c>
      <c r="E535" s="1">
        <v>534</v>
      </c>
      <c r="F535" s="1">
        <v>4</v>
      </c>
      <c r="G535" s="1" t="s">
        <v>1687</v>
      </c>
      <c r="H535" s="1" t="s">
        <v>4198</v>
      </c>
      <c r="I535" s="1">
        <v>2</v>
      </c>
      <c r="L535" s="1">
        <v>1</v>
      </c>
      <c r="M535" s="1" t="s">
        <v>8180</v>
      </c>
      <c r="N535" s="1" t="s">
        <v>4229</v>
      </c>
      <c r="S535" s="1" t="s">
        <v>49</v>
      </c>
      <c r="T535" s="1" t="s">
        <v>967</v>
      </c>
      <c r="W535" s="1" t="s">
        <v>135</v>
      </c>
      <c r="X535" s="1" t="s">
        <v>8822</v>
      </c>
      <c r="Y535" s="1" t="s">
        <v>51</v>
      </c>
      <c r="Z535" s="1" t="s">
        <v>4387</v>
      </c>
      <c r="AC535" s="1">
        <v>43</v>
      </c>
      <c r="AD535" s="1" t="s">
        <v>136</v>
      </c>
      <c r="AE535" s="1" t="s">
        <v>5237</v>
      </c>
      <c r="AJ535" s="1" t="s">
        <v>17</v>
      </c>
      <c r="AK535" s="1" t="s">
        <v>5254</v>
      </c>
      <c r="AL535" s="1" t="s">
        <v>95</v>
      </c>
      <c r="AM535" s="1" t="s">
        <v>5256</v>
      </c>
      <c r="AT535" s="1" t="s">
        <v>42</v>
      </c>
      <c r="AU535" s="1" t="s">
        <v>5332</v>
      </c>
      <c r="AV535" s="1" t="s">
        <v>1739</v>
      </c>
      <c r="AW535" s="1" t="s">
        <v>5025</v>
      </c>
      <c r="BG535" s="1" t="s">
        <v>42</v>
      </c>
      <c r="BH535" s="1" t="s">
        <v>5332</v>
      </c>
      <c r="BI535" s="1" t="s">
        <v>1740</v>
      </c>
      <c r="BJ535" s="1" t="s">
        <v>6290</v>
      </c>
      <c r="BK535" s="1" t="s">
        <v>42</v>
      </c>
      <c r="BL535" s="1" t="s">
        <v>5332</v>
      </c>
      <c r="BM535" s="1" t="s">
        <v>587</v>
      </c>
      <c r="BN535" s="1" t="s">
        <v>5755</v>
      </c>
      <c r="BO535" s="1" t="s">
        <v>42</v>
      </c>
      <c r="BP535" s="1" t="s">
        <v>5332</v>
      </c>
      <c r="BQ535" s="1" t="s">
        <v>1741</v>
      </c>
      <c r="BR535" s="1" t="s">
        <v>7165</v>
      </c>
      <c r="BS535" s="1" t="s">
        <v>1742</v>
      </c>
      <c r="BT535" s="1" t="s">
        <v>5268</v>
      </c>
    </row>
    <row r="536" spans="1:72" ht="13.5" customHeight="1">
      <c r="A536" s="5" t="str">
        <f t="shared" si="27"/>
        <v>1861_화현내_0156</v>
      </c>
      <c r="B536" s="1">
        <v>1861</v>
      </c>
      <c r="C536" s="1" t="s">
        <v>9339</v>
      </c>
      <c r="D536" s="1" t="s">
        <v>9340</v>
      </c>
      <c r="E536" s="1">
        <v>535</v>
      </c>
      <c r="F536" s="1">
        <v>4</v>
      </c>
      <c r="G536" s="1" t="s">
        <v>1687</v>
      </c>
      <c r="H536" s="1" t="s">
        <v>4198</v>
      </c>
      <c r="I536" s="1">
        <v>2</v>
      </c>
      <c r="L536" s="1">
        <v>2</v>
      </c>
      <c r="M536" s="1" t="s">
        <v>8181</v>
      </c>
      <c r="N536" s="1" t="s">
        <v>8182</v>
      </c>
      <c r="T536" s="1" t="s">
        <v>9014</v>
      </c>
      <c r="U536" s="1" t="s">
        <v>37</v>
      </c>
      <c r="V536" s="1" t="s">
        <v>4283</v>
      </c>
      <c r="W536" s="1" t="s">
        <v>97</v>
      </c>
      <c r="X536" s="1" t="s">
        <v>9015</v>
      </c>
      <c r="Y536" s="1" t="s">
        <v>1743</v>
      </c>
      <c r="Z536" s="1" t="s">
        <v>4987</v>
      </c>
      <c r="AC536" s="1">
        <v>78</v>
      </c>
      <c r="AD536" s="1" t="s">
        <v>700</v>
      </c>
      <c r="AE536" s="1" t="s">
        <v>5224</v>
      </c>
      <c r="AJ536" s="1" t="s">
        <v>17</v>
      </c>
      <c r="AK536" s="1" t="s">
        <v>5254</v>
      </c>
      <c r="AL536" s="1" t="s">
        <v>777</v>
      </c>
      <c r="AM536" s="1" t="s">
        <v>5305</v>
      </c>
      <c r="AT536" s="1" t="s">
        <v>42</v>
      </c>
      <c r="AU536" s="1" t="s">
        <v>5332</v>
      </c>
      <c r="AV536" s="1" t="s">
        <v>1744</v>
      </c>
      <c r="AW536" s="1" t="s">
        <v>5754</v>
      </c>
      <c r="BG536" s="1" t="s">
        <v>42</v>
      </c>
      <c r="BH536" s="1" t="s">
        <v>5332</v>
      </c>
      <c r="BI536" s="1" t="s">
        <v>1745</v>
      </c>
      <c r="BJ536" s="1" t="s">
        <v>6288</v>
      </c>
      <c r="BK536" s="1" t="s">
        <v>42</v>
      </c>
      <c r="BL536" s="1" t="s">
        <v>5332</v>
      </c>
      <c r="BM536" s="1" t="s">
        <v>1746</v>
      </c>
      <c r="BN536" s="1" t="s">
        <v>6695</v>
      </c>
      <c r="BO536" s="1" t="s">
        <v>42</v>
      </c>
      <c r="BP536" s="1" t="s">
        <v>5332</v>
      </c>
      <c r="BQ536" s="1" t="s">
        <v>1747</v>
      </c>
      <c r="BR536" s="1" t="s">
        <v>7163</v>
      </c>
      <c r="BS536" s="1" t="s">
        <v>1748</v>
      </c>
      <c r="BT536" s="1" t="s">
        <v>5307</v>
      </c>
    </row>
    <row r="537" spans="1:72" ht="13.5" customHeight="1">
      <c r="A537" s="5" t="str">
        <f t="shared" si="27"/>
        <v>1861_화현내_0156</v>
      </c>
      <c r="B537" s="1">
        <v>1861</v>
      </c>
      <c r="C537" s="1" t="s">
        <v>9339</v>
      </c>
      <c r="D537" s="1" t="s">
        <v>9340</v>
      </c>
      <c r="E537" s="1">
        <v>536</v>
      </c>
      <c r="F537" s="1">
        <v>4</v>
      </c>
      <c r="G537" s="1" t="s">
        <v>1687</v>
      </c>
      <c r="H537" s="1" t="s">
        <v>4198</v>
      </c>
      <c r="I537" s="1">
        <v>2</v>
      </c>
      <c r="L537" s="1">
        <v>2</v>
      </c>
      <c r="M537" s="1" t="s">
        <v>8181</v>
      </c>
      <c r="N537" s="1" t="s">
        <v>8182</v>
      </c>
      <c r="S537" s="1" t="s">
        <v>49</v>
      </c>
      <c r="T537" s="1" t="s">
        <v>967</v>
      </c>
      <c r="W537" s="1" t="s">
        <v>330</v>
      </c>
      <c r="X537" s="1" t="s">
        <v>4365</v>
      </c>
      <c r="Y537" s="1" t="s">
        <v>51</v>
      </c>
      <c r="Z537" s="1" t="s">
        <v>4387</v>
      </c>
      <c r="AC537" s="1">
        <v>52</v>
      </c>
      <c r="AJ537" s="1" t="s">
        <v>17</v>
      </c>
      <c r="AK537" s="1" t="s">
        <v>5254</v>
      </c>
      <c r="AL537" s="1" t="s">
        <v>238</v>
      </c>
      <c r="AM537" s="1" t="s">
        <v>4856</v>
      </c>
      <c r="AT537" s="1" t="s">
        <v>42</v>
      </c>
      <c r="AU537" s="1" t="s">
        <v>5332</v>
      </c>
      <c r="AV537" s="1" t="s">
        <v>587</v>
      </c>
      <c r="AW537" s="1" t="s">
        <v>5755</v>
      </c>
      <c r="BG537" s="1" t="s">
        <v>42</v>
      </c>
      <c r="BH537" s="1" t="s">
        <v>5332</v>
      </c>
      <c r="BI537" s="1" t="s">
        <v>1749</v>
      </c>
      <c r="BJ537" s="1" t="s">
        <v>6289</v>
      </c>
      <c r="BK537" s="1" t="s">
        <v>42</v>
      </c>
      <c r="BL537" s="1" t="s">
        <v>5332</v>
      </c>
      <c r="BM537" s="1" t="s">
        <v>1750</v>
      </c>
      <c r="BN537" s="1" t="s">
        <v>4947</v>
      </c>
      <c r="BO537" s="1" t="s">
        <v>42</v>
      </c>
      <c r="BP537" s="1" t="s">
        <v>5332</v>
      </c>
      <c r="BQ537" s="1" t="s">
        <v>1751</v>
      </c>
      <c r="BR537" s="1" t="s">
        <v>7164</v>
      </c>
      <c r="BS537" s="1" t="s">
        <v>48</v>
      </c>
      <c r="BT537" s="1" t="s">
        <v>5276</v>
      </c>
    </row>
    <row r="538" spans="1:29" ht="13.5" customHeight="1">
      <c r="A538" s="5" t="str">
        <f t="shared" si="27"/>
        <v>1861_화현내_0156</v>
      </c>
      <c r="B538" s="1">
        <v>1861</v>
      </c>
      <c r="C538" s="1" t="s">
        <v>9339</v>
      </c>
      <c r="D538" s="1" t="s">
        <v>9340</v>
      </c>
      <c r="E538" s="1">
        <v>537</v>
      </c>
      <c r="F538" s="1">
        <v>4</v>
      </c>
      <c r="G538" s="1" t="s">
        <v>1687</v>
      </c>
      <c r="H538" s="1" t="s">
        <v>4198</v>
      </c>
      <c r="I538" s="1">
        <v>2</v>
      </c>
      <c r="L538" s="1">
        <v>2</v>
      </c>
      <c r="M538" s="1" t="s">
        <v>8181</v>
      </c>
      <c r="N538" s="1" t="s">
        <v>8182</v>
      </c>
      <c r="S538" s="1" t="s">
        <v>181</v>
      </c>
      <c r="T538" s="1" t="s">
        <v>4259</v>
      </c>
      <c r="U538" s="1" t="s">
        <v>37</v>
      </c>
      <c r="V538" s="1" t="s">
        <v>4283</v>
      </c>
      <c r="Y538" s="1" t="s">
        <v>1752</v>
      </c>
      <c r="Z538" s="1" t="s">
        <v>4986</v>
      </c>
      <c r="AC538" s="1">
        <v>37</v>
      </c>
    </row>
    <row r="539" spans="1:72" ht="13.5" customHeight="1">
      <c r="A539" s="5" t="str">
        <f t="shared" si="27"/>
        <v>1861_화현내_0156</v>
      </c>
      <c r="B539" s="1">
        <v>1861</v>
      </c>
      <c r="C539" s="1" t="s">
        <v>9339</v>
      </c>
      <c r="D539" s="1" t="s">
        <v>9340</v>
      </c>
      <c r="E539" s="1">
        <v>538</v>
      </c>
      <c r="F539" s="1">
        <v>4</v>
      </c>
      <c r="G539" s="1" t="s">
        <v>1687</v>
      </c>
      <c r="H539" s="1" t="s">
        <v>4198</v>
      </c>
      <c r="I539" s="1">
        <v>2</v>
      </c>
      <c r="L539" s="1">
        <v>3</v>
      </c>
      <c r="M539" s="1" t="s">
        <v>8183</v>
      </c>
      <c r="N539" s="1" t="s">
        <v>8184</v>
      </c>
      <c r="T539" s="1" t="s">
        <v>9016</v>
      </c>
      <c r="U539" s="1" t="s">
        <v>37</v>
      </c>
      <c r="V539" s="1" t="s">
        <v>4283</v>
      </c>
      <c r="W539" s="1" t="s">
        <v>97</v>
      </c>
      <c r="X539" s="1" t="s">
        <v>9017</v>
      </c>
      <c r="Y539" s="1" t="s">
        <v>1753</v>
      </c>
      <c r="Z539" s="1" t="s">
        <v>4985</v>
      </c>
      <c r="AC539" s="1">
        <v>62</v>
      </c>
      <c r="AD539" s="1" t="s">
        <v>556</v>
      </c>
      <c r="AE539" s="1" t="s">
        <v>5204</v>
      </c>
      <c r="AJ539" s="1" t="s">
        <v>17</v>
      </c>
      <c r="AK539" s="1" t="s">
        <v>5254</v>
      </c>
      <c r="AL539" s="1" t="s">
        <v>777</v>
      </c>
      <c r="AM539" s="1" t="s">
        <v>5305</v>
      </c>
      <c r="AT539" s="1" t="s">
        <v>42</v>
      </c>
      <c r="AU539" s="1" t="s">
        <v>5332</v>
      </c>
      <c r="AV539" s="1" t="s">
        <v>1744</v>
      </c>
      <c r="AW539" s="1" t="s">
        <v>5754</v>
      </c>
      <c r="BG539" s="1" t="s">
        <v>42</v>
      </c>
      <c r="BH539" s="1" t="s">
        <v>5332</v>
      </c>
      <c r="BI539" s="1" t="s">
        <v>1745</v>
      </c>
      <c r="BJ539" s="1" t="s">
        <v>6288</v>
      </c>
      <c r="BK539" s="1" t="s">
        <v>42</v>
      </c>
      <c r="BL539" s="1" t="s">
        <v>5332</v>
      </c>
      <c r="BM539" s="1" t="s">
        <v>1746</v>
      </c>
      <c r="BN539" s="1" t="s">
        <v>6695</v>
      </c>
      <c r="BO539" s="1" t="s">
        <v>42</v>
      </c>
      <c r="BP539" s="1" t="s">
        <v>5332</v>
      </c>
      <c r="BQ539" s="1" t="s">
        <v>1747</v>
      </c>
      <c r="BR539" s="1" t="s">
        <v>7163</v>
      </c>
      <c r="BS539" s="1" t="s">
        <v>1748</v>
      </c>
      <c r="BT539" s="1" t="s">
        <v>5307</v>
      </c>
    </row>
    <row r="540" spans="1:72" ht="13.5" customHeight="1">
      <c r="A540" s="5" t="str">
        <f t="shared" si="27"/>
        <v>1861_화현내_0156</v>
      </c>
      <c r="B540" s="1">
        <v>1861</v>
      </c>
      <c r="C540" s="1" t="s">
        <v>9339</v>
      </c>
      <c r="D540" s="1" t="s">
        <v>9340</v>
      </c>
      <c r="E540" s="1">
        <v>539</v>
      </c>
      <c r="F540" s="1">
        <v>4</v>
      </c>
      <c r="G540" s="1" t="s">
        <v>1687</v>
      </c>
      <c r="H540" s="1" t="s">
        <v>4198</v>
      </c>
      <c r="I540" s="1">
        <v>2</v>
      </c>
      <c r="L540" s="1">
        <v>3</v>
      </c>
      <c r="M540" s="1" t="s">
        <v>8183</v>
      </c>
      <c r="N540" s="1" t="s">
        <v>8184</v>
      </c>
      <c r="S540" s="1" t="s">
        <v>49</v>
      </c>
      <c r="T540" s="1" t="s">
        <v>967</v>
      </c>
      <c r="W540" s="1" t="s">
        <v>1754</v>
      </c>
      <c r="X540" s="1" t="s">
        <v>4366</v>
      </c>
      <c r="Y540" s="1" t="s">
        <v>51</v>
      </c>
      <c r="Z540" s="1" t="s">
        <v>4387</v>
      </c>
      <c r="AC540" s="1">
        <v>59</v>
      </c>
      <c r="AJ540" s="1" t="s">
        <v>17</v>
      </c>
      <c r="AK540" s="1" t="s">
        <v>5254</v>
      </c>
      <c r="AL540" s="1" t="s">
        <v>1748</v>
      </c>
      <c r="AM540" s="1" t="s">
        <v>5307</v>
      </c>
      <c r="AT540" s="1" t="s">
        <v>42</v>
      </c>
      <c r="AU540" s="1" t="s">
        <v>5332</v>
      </c>
      <c r="AV540" s="1" t="s">
        <v>1755</v>
      </c>
      <c r="AW540" s="1" t="s">
        <v>5753</v>
      </c>
      <c r="BG540" s="1" t="s">
        <v>42</v>
      </c>
      <c r="BH540" s="1" t="s">
        <v>5332</v>
      </c>
      <c r="BI540" s="1" t="s">
        <v>7363</v>
      </c>
      <c r="BJ540" s="1" t="s">
        <v>6287</v>
      </c>
      <c r="BM540" s="1" t="s">
        <v>1756</v>
      </c>
      <c r="BN540" s="1" t="s">
        <v>6648</v>
      </c>
      <c r="BO540" s="1" t="s">
        <v>42</v>
      </c>
      <c r="BP540" s="1" t="s">
        <v>5332</v>
      </c>
      <c r="BQ540" s="1" t="s">
        <v>1757</v>
      </c>
      <c r="BR540" s="1" t="s">
        <v>6918</v>
      </c>
      <c r="BS540" s="1" t="s">
        <v>388</v>
      </c>
      <c r="BT540" s="1" t="s">
        <v>5267</v>
      </c>
    </row>
    <row r="541" spans="1:29" ht="13.5" customHeight="1">
      <c r="A541" s="5" t="str">
        <f t="shared" si="27"/>
        <v>1861_화현내_0156</v>
      </c>
      <c r="B541" s="1">
        <v>1861</v>
      </c>
      <c r="C541" s="1" t="s">
        <v>9339</v>
      </c>
      <c r="D541" s="1" t="s">
        <v>9340</v>
      </c>
      <c r="E541" s="1">
        <v>540</v>
      </c>
      <c r="F541" s="1">
        <v>4</v>
      </c>
      <c r="G541" s="1" t="s">
        <v>1687</v>
      </c>
      <c r="H541" s="1" t="s">
        <v>4198</v>
      </c>
      <c r="I541" s="1">
        <v>2</v>
      </c>
      <c r="L541" s="1">
        <v>3</v>
      </c>
      <c r="M541" s="1" t="s">
        <v>8183</v>
      </c>
      <c r="N541" s="1" t="s">
        <v>8184</v>
      </c>
      <c r="S541" s="1" t="s">
        <v>181</v>
      </c>
      <c r="T541" s="1" t="s">
        <v>4259</v>
      </c>
      <c r="Y541" s="1" t="s">
        <v>1758</v>
      </c>
      <c r="Z541" s="1" t="s">
        <v>4984</v>
      </c>
      <c r="AC541" s="1">
        <v>22</v>
      </c>
    </row>
    <row r="542" spans="1:31" ht="13.5" customHeight="1">
      <c r="A542" s="5" t="str">
        <f t="shared" si="27"/>
        <v>1861_화현내_0156</v>
      </c>
      <c r="B542" s="1">
        <v>1861</v>
      </c>
      <c r="C542" s="1" t="s">
        <v>9339</v>
      </c>
      <c r="D542" s="1" t="s">
        <v>9340</v>
      </c>
      <c r="E542" s="1">
        <v>541</v>
      </c>
      <c r="F542" s="1">
        <v>4</v>
      </c>
      <c r="G542" s="1" t="s">
        <v>1687</v>
      </c>
      <c r="H542" s="1" t="s">
        <v>4198</v>
      </c>
      <c r="I542" s="1">
        <v>2</v>
      </c>
      <c r="L542" s="1">
        <v>3</v>
      </c>
      <c r="M542" s="1" t="s">
        <v>8183</v>
      </c>
      <c r="N542" s="1" t="s">
        <v>8184</v>
      </c>
      <c r="T542" s="1" t="s">
        <v>9018</v>
      </c>
      <c r="U542" s="1" t="s">
        <v>59</v>
      </c>
      <c r="V542" s="1" t="s">
        <v>4282</v>
      </c>
      <c r="Y542" s="1" t="s">
        <v>1759</v>
      </c>
      <c r="Z542" s="1" t="s">
        <v>4983</v>
      </c>
      <c r="AD542" s="1" t="s">
        <v>394</v>
      </c>
      <c r="AE542" s="1" t="s">
        <v>5230</v>
      </c>
    </row>
    <row r="543" spans="1:72" ht="13.5" customHeight="1">
      <c r="A543" s="5" t="str">
        <f t="shared" si="27"/>
        <v>1861_화현내_0156</v>
      </c>
      <c r="B543" s="1">
        <v>1861</v>
      </c>
      <c r="C543" s="1" t="s">
        <v>9339</v>
      </c>
      <c r="D543" s="1" t="s">
        <v>9340</v>
      </c>
      <c r="E543" s="1">
        <v>542</v>
      </c>
      <c r="F543" s="1">
        <v>4</v>
      </c>
      <c r="G543" s="1" t="s">
        <v>1687</v>
      </c>
      <c r="H543" s="1" t="s">
        <v>4198</v>
      </c>
      <c r="I543" s="1">
        <v>2</v>
      </c>
      <c r="L543" s="1">
        <v>4</v>
      </c>
      <c r="M543" s="1" t="s">
        <v>8185</v>
      </c>
      <c r="N543" s="1" t="s">
        <v>8186</v>
      </c>
      <c r="T543" s="1" t="s">
        <v>8817</v>
      </c>
      <c r="U543" s="1" t="s">
        <v>37</v>
      </c>
      <c r="V543" s="1" t="s">
        <v>4283</v>
      </c>
      <c r="W543" s="1" t="s">
        <v>1090</v>
      </c>
      <c r="X543" s="1" t="s">
        <v>4347</v>
      </c>
      <c r="Y543" s="1" t="s">
        <v>1760</v>
      </c>
      <c r="Z543" s="1" t="s">
        <v>4982</v>
      </c>
      <c r="AC543" s="1">
        <v>50</v>
      </c>
      <c r="AD543" s="1" t="s">
        <v>167</v>
      </c>
      <c r="AE543" s="1" t="s">
        <v>5216</v>
      </c>
      <c r="AJ543" s="1" t="s">
        <v>17</v>
      </c>
      <c r="AK543" s="1" t="s">
        <v>5254</v>
      </c>
      <c r="AL543" s="1" t="s">
        <v>1087</v>
      </c>
      <c r="AM543" s="1" t="s">
        <v>5279</v>
      </c>
      <c r="AT543" s="1" t="s">
        <v>42</v>
      </c>
      <c r="AU543" s="1" t="s">
        <v>5332</v>
      </c>
      <c r="AV543" s="1" t="s">
        <v>1761</v>
      </c>
      <c r="AW543" s="1" t="s">
        <v>5517</v>
      </c>
      <c r="BG543" s="1" t="s">
        <v>42</v>
      </c>
      <c r="BH543" s="1" t="s">
        <v>5332</v>
      </c>
      <c r="BI543" s="1" t="s">
        <v>1762</v>
      </c>
      <c r="BJ543" s="1" t="s">
        <v>5934</v>
      </c>
      <c r="BK543" s="1" t="s">
        <v>1117</v>
      </c>
      <c r="BL543" s="1" t="s">
        <v>5339</v>
      </c>
      <c r="BM543" s="1" t="s">
        <v>1763</v>
      </c>
      <c r="BN543" s="1" t="s">
        <v>6694</v>
      </c>
      <c r="BO543" s="1" t="s">
        <v>42</v>
      </c>
      <c r="BP543" s="1" t="s">
        <v>5332</v>
      </c>
      <c r="BQ543" s="1" t="s">
        <v>1764</v>
      </c>
      <c r="BR543" s="1" t="s">
        <v>7770</v>
      </c>
      <c r="BS543" s="1" t="s">
        <v>1675</v>
      </c>
      <c r="BT543" s="1" t="s">
        <v>5298</v>
      </c>
    </row>
    <row r="544" spans="1:72" ht="13.5" customHeight="1">
      <c r="A544" s="5" t="str">
        <f t="shared" si="27"/>
        <v>1861_화현내_0156</v>
      </c>
      <c r="B544" s="1">
        <v>1861</v>
      </c>
      <c r="C544" s="1" t="s">
        <v>9339</v>
      </c>
      <c r="D544" s="1" t="s">
        <v>9340</v>
      </c>
      <c r="E544" s="1">
        <v>543</v>
      </c>
      <c r="F544" s="1">
        <v>4</v>
      </c>
      <c r="G544" s="1" t="s">
        <v>1687</v>
      </c>
      <c r="H544" s="1" t="s">
        <v>4198</v>
      </c>
      <c r="I544" s="1">
        <v>2</v>
      </c>
      <c r="L544" s="1">
        <v>4</v>
      </c>
      <c r="M544" s="1" t="s">
        <v>8185</v>
      </c>
      <c r="N544" s="1" t="s">
        <v>8186</v>
      </c>
      <c r="S544" s="1" t="s">
        <v>49</v>
      </c>
      <c r="T544" s="1" t="s">
        <v>967</v>
      </c>
      <c r="W544" s="1" t="s">
        <v>1765</v>
      </c>
      <c r="X544" s="1" t="s">
        <v>4368</v>
      </c>
      <c r="Y544" s="1" t="s">
        <v>51</v>
      </c>
      <c r="Z544" s="1" t="s">
        <v>4387</v>
      </c>
      <c r="AC544" s="1">
        <v>48</v>
      </c>
      <c r="AD544" s="1" t="s">
        <v>83</v>
      </c>
      <c r="AE544" s="1" t="s">
        <v>5209</v>
      </c>
      <c r="AJ544" s="1" t="s">
        <v>17</v>
      </c>
      <c r="AK544" s="1" t="s">
        <v>5254</v>
      </c>
      <c r="AL544" s="1" t="s">
        <v>1766</v>
      </c>
      <c r="AM544" s="1" t="s">
        <v>5301</v>
      </c>
      <c r="AT544" s="1" t="s">
        <v>42</v>
      </c>
      <c r="AU544" s="1" t="s">
        <v>5332</v>
      </c>
      <c r="AV544" s="1" t="s">
        <v>1767</v>
      </c>
      <c r="AW544" s="1" t="s">
        <v>5607</v>
      </c>
      <c r="BG544" s="1" t="s">
        <v>42</v>
      </c>
      <c r="BH544" s="1" t="s">
        <v>5332</v>
      </c>
      <c r="BI544" s="1" t="s">
        <v>1768</v>
      </c>
      <c r="BJ544" s="1" t="s">
        <v>6219</v>
      </c>
      <c r="BK544" s="1" t="s">
        <v>42</v>
      </c>
      <c r="BL544" s="1" t="s">
        <v>5332</v>
      </c>
      <c r="BM544" s="1" t="s">
        <v>1769</v>
      </c>
      <c r="BN544" s="1" t="s">
        <v>6638</v>
      </c>
      <c r="BO544" s="1" t="s">
        <v>42</v>
      </c>
      <c r="BP544" s="1" t="s">
        <v>5332</v>
      </c>
      <c r="BQ544" s="1" t="s">
        <v>1770</v>
      </c>
      <c r="BR544" s="1" t="s">
        <v>9019</v>
      </c>
      <c r="BS544" s="1" t="s">
        <v>66</v>
      </c>
      <c r="BT544" s="1" t="s">
        <v>5293</v>
      </c>
    </row>
    <row r="545" spans="1:31" ht="13.5" customHeight="1">
      <c r="A545" s="5" t="str">
        <f t="shared" si="27"/>
        <v>1861_화현내_0156</v>
      </c>
      <c r="B545" s="1">
        <v>1861</v>
      </c>
      <c r="C545" s="1" t="s">
        <v>9339</v>
      </c>
      <c r="D545" s="1" t="s">
        <v>9340</v>
      </c>
      <c r="E545" s="1">
        <v>544</v>
      </c>
      <c r="F545" s="1">
        <v>4</v>
      </c>
      <c r="G545" s="1" t="s">
        <v>1687</v>
      </c>
      <c r="H545" s="1" t="s">
        <v>4198</v>
      </c>
      <c r="I545" s="1">
        <v>2</v>
      </c>
      <c r="L545" s="1">
        <v>4</v>
      </c>
      <c r="M545" s="1" t="s">
        <v>8185</v>
      </c>
      <c r="N545" s="1" t="s">
        <v>8186</v>
      </c>
      <c r="T545" s="1" t="s">
        <v>8865</v>
      </c>
      <c r="U545" s="1" t="s">
        <v>59</v>
      </c>
      <c r="V545" s="1" t="s">
        <v>4282</v>
      </c>
      <c r="Y545" s="1" t="s">
        <v>1771</v>
      </c>
      <c r="Z545" s="1" t="s">
        <v>4981</v>
      </c>
      <c r="AD545" s="1" t="s">
        <v>254</v>
      </c>
      <c r="AE545" s="1" t="s">
        <v>5200</v>
      </c>
    </row>
    <row r="546" spans="1:72" ht="13.5" customHeight="1">
      <c r="A546" s="5" t="str">
        <f t="shared" si="27"/>
        <v>1861_화현내_0156</v>
      </c>
      <c r="B546" s="1">
        <v>1861</v>
      </c>
      <c r="C546" s="1" t="s">
        <v>9339</v>
      </c>
      <c r="D546" s="1" t="s">
        <v>9340</v>
      </c>
      <c r="E546" s="1">
        <v>545</v>
      </c>
      <c r="F546" s="1">
        <v>4</v>
      </c>
      <c r="G546" s="1" t="s">
        <v>1687</v>
      </c>
      <c r="H546" s="1" t="s">
        <v>4198</v>
      </c>
      <c r="I546" s="1">
        <v>2</v>
      </c>
      <c r="L546" s="1">
        <v>5</v>
      </c>
      <c r="M546" s="1" t="s">
        <v>8187</v>
      </c>
      <c r="N546" s="1" t="s">
        <v>8188</v>
      </c>
      <c r="T546" s="1" t="s">
        <v>9016</v>
      </c>
      <c r="U546" s="1" t="s">
        <v>37</v>
      </c>
      <c r="V546" s="1" t="s">
        <v>4283</v>
      </c>
      <c r="W546" s="1" t="s">
        <v>97</v>
      </c>
      <c r="X546" s="1" t="s">
        <v>9017</v>
      </c>
      <c r="Y546" s="1" t="s">
        <v>1772</v>
      </c>
      <c r="Z546" s="1" t="s">
        <v>4980</v>
      </c>
      <c r="AC546" s="1">
        <v>58</v>
      </c>
      <c r="AJ546" s="1" t="s">
        <v>17</v>
      </c>
      <c r="AK546" s="1" t="s">
        <v>5254</v>
      </c>
      <c r="AL546" s="1" t="s">
        <v>777</v>
      </c>
      <c r="AM546" s="1" t="s">
        <v>5305</v>
      </c>
      <c r="AT546" s="1" t="s">
        <v>42</v>
      </c>
      <c r="AU546" s="1" t="s">
        <v>5332</v>
      </c>
      <c r="AV546" s="1" t="s">
        <v>1773</v>
      </c>
      <c r="AW546" s="1" t="s">
        <v>5752</v>
      </c>
      <c r="AX546" s="1" t="s">
        <v>42</v>
      </c>
      <c r="AY546" s="1" t="s">
        <v>5332</v>
      </c>
      <c r="AZ546" s="1" t="s">
        <v>1744</v>
      </c>
      <c r="BA546" s="1" t="s">
        <v>5754</v>
      </c>
      <c r="BG546" s="1" t="s">
        <v>42</v>
      </c>
      <c r="BH546" s="1" t="s">
        <v>5332</v>
      </c>
      <c r="BI546" s="1" t="s">
        <v>1774</v>
      </c>
      <c r="BJ546" s="1" t="s">
        <v>6286</v>
      </c>
      <c r="BK546" s="1" t="s">
        <v>42</v>
      </c>
      <c r="BL546" s="1" t="s">
        <v>5332</v>
      </c>
      <c r="BM546" s="1" t="s">
        <v>1775</v>
      </c>
      <c r="BN546" s="1" t="s">
        <v>6693</v>
      </c>
      <c r="BO546" s="1" t="s">
        <v>1776</v>
      </c>
      <c r="BP546" s="1" t="s">
        <v>5959</v>
      </c>
      <c r="BQ546" s="1" t="s">
        <v>1777</v>
      </c>
      <c r="BR546" s="1" t="s">
        <v>7162</v>
      </c>
      <c r="BS546" s="1" t="s">
        <v>1778</v>
      </c>
      <c r="BT546" s="1" t="s">
        <v>9020</v>
      </c>
    </row>
    <row r="547" spans="1:72" ht="13.5" customHeight="1">
      <c r="A547" s="5" t="str">
        <f t="shared" si="27"/>
        <v>1861_화현내_0156</v>
      </c>
      <c r="B547" s="1">
        <v>1861</v>
      </c>
      <c r="C547" s="1" t="s">
        <v>9339</v>
      </c>
      <c r="D547" s="1" t="s">
        <v>9340</v>
      </c>
      <c r="E547" s="1">
        <v>546</v>
      </c>
      <c r="F547" s="1">
        <v>4</v>
      </c>
      <c r="G547" s="1" t="s">
        <v>1687</v>
      </c>
      <c r="H547" s="1" t="s">
        <v>4198</v>
      </c>
      <c r="I547" s="1">
        <v>2</v>
      </c>
      <c r="L547" s="1">
        <v>5</v>
      </c>
      <c r="M547" s="1" t="s">
        <v>8187</v>
      </c>
      <c r="N547" s="1" t="s">
        <v>8188</v>
      </c>
      <c r="S547" s="1" t="s">
        <v>49</v>
      </c>
      <c r="T547" s="1" t="s">
        <v>967</v>
      </c>
      <c r="W547" s="1" t="s">
        <v>72</v>
      </c>
      <c r="X547" s="1" t="s">
        <v>4341</v>
      </c>
      <c r="Y547" s="1" t="s">
        <v>51</v>
      </c>
      <c r="Z547" s="1" t="s">
        <v>4387</v>
      </c>
      <c r="AC547" s="1">
        <v>51</v>
      </c>
      <c r="AD547" s="1" t="s">
        <v>174</v>
      </c>
      <c r="AE547" s="1" t="s">
        <v>5250</v>
      </c>
      <c r="AJ547" s="1" t="s">
        <v>17</v>
      </c>
      <c r="AK547" s="1" t="s">
        <v>5254</v>
      </c>
      <c r="AL547" s="1" t="s">
        <v>1779</v>
      </c>
      <c r="AM547" s="1" t="s">
        <v>5273</v>
      </c>
      <c r="AT547" s="1" t="s">
        <v>42</v>
      </c>
      <c r="AU547" s="1" t="s">
        <v>5332</v>
      </c>
      <c r="AV547" s="1" t="s">
        <v>1780</v>
      </c>
      <c r="AW547" s="1" t="s">
        <v>5671</v>
      </c>
      <c r="BG547" s="1" t="s">
        <v>42</v>
      </c>
      <c r="BH547" s="1" t="s">
        <v>5332</v>
      </c>
      <c r="BI547" s="1" t="s">
        <v>1781</v>
      </c>
      <c r="BJ547" s="1" t="s">
        <v>6187</v>
      </c>
      <c r="BM547" s="1" t="s">
        <v>1782</v>
      </c>
      <c r="BN547" s="1" t="s">
        <v>6642</v>
      </c>
      <c r="BQ547" s="1" t="s">
        <v>1783</v>
      </c>
      <c r="BR547" s="1" t="s">
        <v>7110</v>
      </c>
      <c r="BS547" s="1" t="s">
        <v>1087</v>
      </c>
      <c r="BT547" s="1" t="s">
        <v>5279</v>
      </c>
    </row>
    <row r="548" spans="1:29" ht="13.5" customHeight="1">
      <c r="A548" s="5" t="str">
        <f t="shared" si="27"/>
        <v>1861_화현내_0156</v>
      </c>
      <c r="B548" s="1">
        <v>1861</v>
      </c>
      <c r="C548" s="1" t="s">
        <v>9339</v>
      </c>
      <c r="D548" s="1" t="s">
        <v>9340</v>
      </c>
      <c r="E548" s="1">
        <v>547</v>
      </c>
      <c r="F548" s="1">
        <v>4</v>
      </c>
      <c r="G548" s="1" t="s">
        <v>1687</v>
      </c>
      <c r="H548" s="1" t="s">
        <v>4198</v>
      </c>
      <c r="I548" s="1">
        <v>2</v>
      </c>
      <c r="L548" s="1">
        <v>5</v>
      </c>
      <c r="M548" s="1" t="s">
        <v>8187</v>
      </c>
      <c r="N548" s="1" t="s">
        <v>8188</v>
      </c>
      <c r="S548" s="1" t="s">
        <v>181</v>
      </c>
      <c r="T548" s="1" t="s">
        <v>4259</v>
      </c>
      <c r="Y548" s="1" t="s">
        <v>1784</v>
      </c>
      <c r="Z548" s="1" t="s">
        <v>4979</v>
      </c>
      <c r="AC548" s="1">
        <v>18</v>
      </c>
    </row>
    <row r="549" spans="1:31" ht="13.5" customHeight="1">
      <c r="A549" s="5" t="str">
        <f t="shared" si="27"/>
        <v>1861_화현내_0156</v>
      </c>
      <c r="B549" s="1">
        <v>1861</v>
      </c>
      <c r="C549" s="1" t="s">
        <v>9339</v>
      </c>
      <c r="D549" s="1" t="s">
        <v>9340</v>
      </c>
      <c r="E549" s="1">
        <v>548</v>
      </c>
      <c r="F549" s="1">
        <v>4</v>
      </c>
      <c r="G549" s="1" t="s">
        <v>1687</v>
      </c>
      <c r="H549" s="1" t="s">
        <v>4198</v>
      </c>
      <c r="I549" s="1">
        <v>2</v>
      </c>
      <c r="L549" s="1">
        <v>5</v>
      </c>
      <c r="M549" s="1" t="s">
        <v>8187</v>
      </c>
      <c r="N549" s="1" t="s">
        <v>8188</v>
      </c>
      <c r="T549" s="1" t="s">
        <v>9018</v>
      </c>
      <c r="U549" s="1" t="s">
        <v>59</v>
      </c>
      <c r="V549" s="1" t="s">
        <v>4282</v>
      </c>
      <c r="Y549" s="1" t="s">
        <v>1785</v>
      </c>
      <c r="Z549" s="1" t="s">
        <v>4978</v>
      </c>
      <c r="AD549" s="1" t="s">
        <v>778</v>
      </c>
      <c r="AE549" s="1" t="s">
        <v>5236</v>
      </c>
    </row>
    <row r="550" spans="1:72" ht="13.5" customHeight="1">
      <c r="A550" s="5" t="str">
        <f aca="true" t="shared" si="28" ref="A550:A564">HYPERLINK("http://kyu.snu.ac.kr/sdhj/index.jsp?type=hj/GK14782_00IH_0001_0157.jpg","1861_화현내_0157")</f>
        <v>1861_화현내_0157</v>
      </c>
      <c r="B550" s="1">
        <v>1861</v>
      </c>
      <c r="C550" s="1" t="s">
        <v>9339</v>
      </c>
      <c r="D550" s="1" t="s">
        <v>9340</v>
      </c>
      <c r="E550" s="1">
        <v>549</v>
      </c>
      <c r="F550" s="1">
        <v>4</v>
      </c>
      <c r="G550" s="1" t="s">
        <v>1687</v>
      </c>
      <c r="H550" s="1" t="s">
        <v>4198</v>
      </c>
      <c r="I550" s="1">
        <v>3</v>
      </c>
      <c r="J550" s="1" t="s">
        <v>1786</v>
      </c>
      <c r="K550" s="1" t="s">
        <v>7406</v>
      </c>
      <c r="L550" s="1">
        <v>1</v>
      </c>
      <c r="M550" s="1" t="s">
        <v>8189</v>
      </c>
      <c r="N550" s="1" t="s">
        <v>8190</v>
      </c>
      <c r="T550" s="1" t="s">
        <v>9021</v>
      </c>
      <c r="U550" s="1" t="s">
        <v>37</v>
      </c>
      <c r="V550" s="1" t="s">
        <v>4283</v>
      </c>
      <c r="W550" s="1" t="s">
        <v>50</v>
      </c>
      <c r="X550" s="1" t="s">
        <v>4264</v>
      </c>
      <c r="Y550" s="1" t="s">
        <v>1787</v>
      </c>
      <c r="Z550" s="1" t="s">
        <v>4977</v>
      </c>
      <c r="AC550" s="1">
        <v>40</v>
      </c>
      <c r="AD550" s="1" t="s">
        <v>40</v>
      </c>
      <c r="AE550" s="1" t="s">
        <v>5219</v>
      </c>
      <c r="AJ550" s="1" t="s">
        <v>17</v>
      </c>
      <c r="AK550" s="1" t="s">
        <v>5254</v>
      </c>
      <c r="AL550" s="1" t="s">
        <v>53</v>
      </c>
      <c r="AM550" s="1" t="s">
        <v>5260</v>
      </c>
      <c r="AT550" s="1" t="s">
        <v>105</v>
      </c>
      <c r="AU550" s="1" t="s">
        <v>4280</v>
      </c>
      <c r="AV550" s="1" t="s">
        <v>1788</v>
      </c>
      <c r="AW550" s="1" t="s">
        <v>5751</v>
      </c>
      <c r="BG550" s="1" t="s">
        <v>42</v>
      </c>
      <c r="BH550" s="1" t="s">
        <v>5332</v>
      </c>
      <c r="BI550" s="1" t="s">
        <v>1789</v>
      </c>
      <c r="BJ550" s="1" t="s">
        <v>4730</v>
      </c>
      <c r="BK550" s="1" t="s">
        <v>42</v>
      </c>
      <c r="BL550" s="1" t="s">
        <v>5332</v>
      </c>
      <c r="BM550" s="1" t="s">
        <v>1706</v>
      </c>
      <c r="BN550" s="1" t="s">
        <v>6241</v>
      </c>
      <c r="BO550" s="1" t="s">
        <v>42</v>
      </c>
      <c r="BP550" s="1" t="s">
        <v>5332</v>
      </c>
      <c r="BQ550" s="1" t="s">
        <v>1790</v>
      </c>
      <c r="BR550" s="1" t="s">
        <v>7622</v>
      </c>
      <c r="BS550" s="1" t="s">
        <v>58</v>
      </c>
      <c r="BT550" s="1" t="s">
        <v>5258</v>
      </c>
    </row>
    <row r="551" spans="1:72" ht="13.5" customHeight="1">
      <c r="A551" s="5" t="str">
        <f t="shared" si="28"/>
        <v>1861_화현내_0157</v>
      </c>
      <c r="B551" s="1">
        <v>1861</v>
      </c>
      <c r="C551" s="1" t="s">
        <v>9339</v>
      </c>
      <c r="D551" s="1" t="s">
        <v>9340</v>
      </c>
      <c r="E551" s="1">
        <v>550</v>
      </c>
      <c r="F551" s="1">
        <v>4</v>
      </c>
      <c r="G551" s="1" t="s">
        <v>1687</v>
      </c>
      <c r="H551" s="1" t="s">
        <v>4198</v>
      </c>
      <c r="I551" s="1">
        <v>3</v>
      </c>
      <c r="L551" s="1">
        <v>1</v>
      </c>
      <c r="M551" s="1" t="s">
        <v>8189</v>
      </c>
      <c r="N551" s="1" t="s">
        <v>8190</v>
      </c>
      <c r="S551" s="1" t="s">
        <v>49</v>
      </c>
      <c r="T551" s="1" t="s">
        <v>967</v>
      </c>
      <c r="W551" s="1" t="s">
        <v>554</v>
      </c>
      <c r="X551" s="1" t="s">
        <v>4337</v>
      </c>
      <c r="Y551" s="1" t="s">
        <v>51</v>
      </c>
      <c r="Z551" s="1" t="s">
        <v>4387</v>
      </c>
      <c r="AC551" s="1">
        <v>38</v>
      </c>
      <c r="AD551" s="1" t="s">
        <v>52</v>
      </c>
      <c r="AE551" s="1" t="s">
        <v>5201</v>
      </c>
      <c r="AJ551" s="1" t="s">
        <v>17</v>
      </c>
      <c r="AK551" s="1" t="s">
        <v>5254</v>
      </c>
      <c r="AL551" s="1" t="s">
        <v>141</v>
      </c>
      <c r="AM551" s="1" t="s">
        <v>5296</v>
      </c>
      <c r="AT551" s="1" t="s">
        <v>42</v>
      </c>
      <c r="AU551" s="1" t="s">
        <v>5332</v>
      </c>
      <c r="AV551" s="1" t="s">
        <v>1791</v>
      </c>
      <c r="AW551" s="1" t="s">
        <v>5750</v>
      </c>
      <c r="BG551" s="1" t="s">
        <v>42</v>
      </c>
      <c r="BH551" s="1" t="s">
        <v>5332</v>
      </c>
      <c r="BI551" s="1" t="s">
        <v>1792</v>
      </c>
      <c r="BJ551" s="1" t="s">
        <v>6285</v>
      </c>
      <c r="BK551" s="1" t="s">
        <v>42</v>
      </c>
      <c r="BL551" s="1" t="s">
        <v>5332</v>
      </c>
      <c r="BM551" s="1" t="s">
        <v>1793</v>
      </c>
      <c r="BN551" s="1" t="s">
        <v>6426</v>
      </c>
      <c r="BO551" s="1" t="s">
        <v>42</v>
      </c>
      <c r="BP551" s="1" t="s">
        <v>5332</v>
      </c>
      <c r="BQ551" s="1" t="s">
        <v>1794</v>
      </c>
      <c r="BR551" s="1" t="s">
        <v>7161</v>
      </c>
      <c r="BS551" s="1" t="s">
        <v>58</v>
      </c>
      <c r="BT551" s="1" t="s">
        <v>5258</v>
      </c>
    </row>
    <row r="552" spans="1:31" ht="13.5" customHeight="1">
      <c r="A552" s="5" t="str">
        <f t="shared" si="28"/>
        <v>1861_화현내_0157</v>
      </c>
      <c r="B552" s="1">
        <v>1861</v>
      </c>
      <c r="C552" s="1" t="s">
        <v>9339</v>
      </c>
      <c r="D552" s="1" t="s">
        <v>9340</v>
      </c>
      <c r="E552" s="1">
        <v>551</v>
      </c>
      <c r="F552" s="1">
        <v>4</v>
      </c>
      <c r="G552" s="1" t="s">
        <v>1687</v>
      </c>
      <c r="H552" s="1" t="s">
        <v>4198</v>
      </c>
      <c r="I552" s="1">
        <v>3</v>
      </c>
      <c r="L552" s="1">
        <v>1</v>
      </c>
      <c r="M552" s="1" t="s">
        <v>8189</v>
      </c>
      <c r="N552" s="1" t="s">
        <v>8190</v>
      </c>
      <c r="S552" s="1" t="s">
        <v>181</v>
      </c>
      <c r="T552" s="1" t="s">
        <v>4259</v>
      </c>
      <c r="Y552" s="1" t="s">
        <v>1795</v>
      </c>
      <c r="Z552" s="1" t="s">
        <v>4976</v>
      </c>
      <c r="AC552" s="1">
        <v>23</v>
      </c>
      <c r="AD552" s="1" t="s">
        <v>359</v>
      </c>
      <c r="AE552" s="1" t="s">
        <v>5217</v>
      </c>
    </row>
    <row r="553" spans="1:72" ht="13.5" customHeight="1">
      <c r="A553" s="5" t="str">
        <f t="shared" si="28"/>
        <v>1861_화현내_0157</v>
      </c>
      <c r="B553" s="1">
        <v>1861</v>
      </c>
      <c r="C553" s="1" t="s">
        <v>9339</v>
      </c>
      <c r="D553" s="1" t="s">
        <v>9340</v>
      </c>
      <c r="E553" s="1">
        <v>552</v>
      </c>
      <c r="F553" s="1">
        <v>4</v>
      </c>
      <c r="G553" s="1" t="s">
        <v>1687</v>
      </c>
      <c r="H553" s="1" t="s">
        <v>4198</v>
      </c>
      <c r="I553" s="1">
        <v>3</v>
      </c>
      <c r="L553" s="1">
        <v>2</v>
      </c>
      <c r="M553" s="1" t="s">
        <v>8191</v>
      </c>
      <c r="N553" s="1" t="s">
        <v>8192</v>
      </c>
      <c r="T553" s="1" t="s">
        <v>8770</v>
      </c>
      <c r="U553" s="1" t="s">
        <v>37</v>
      </c>
      <c r="V553" s="1" t="s">
        <v>4283</v>
      </c>
      <c r="W553" s="1" t="s">
        <v>1090</v>
      </c>
      <c r="X553" s="1" t="s">
        <v>4347</v>
      </c>
      <c r="Y553" s="1" t="s">
        <v>1796</v>
      </c>
      <c r="Z553" s="1" t="s">
        <v>4441</v>
      </c>
      <c r="AC553" s="1">
        <v>37</v>
      </c>
      <c r="AD553" s="1" t="s">
        <v>677</v>
      </c>
      <c r="AE553" s="1" t="s">
        <v>5225</v>
      </c>
      <c r="AJ553" s="1" t="s">
        <v>17</v>
      </c>
      <c r="AK553" s="1" t="s">
        <v>5254</v>
      </c>
      <c r="AL553" s="1" t="s">
        <v>1087</v>
      </c>
      <c r="AM553" s="1" t="s">
        <v>5279</v>
      </c>
      <c r="AT553" s="1" t="s">
        <v>42</v>
      </c>
      <c r="AU553" s="1" t="s">
        <v>5332</v>
      </c>
      <c r="AV553" s="1" t="s">
        <v>1797</v>
      </c>
      <c r="AW553" s="1" t="s">
        <v>5749</v>
      </c>
      <c r="BG553" s="1" t="s">
        <v>42</v>
      </c>
      <c r="BH553" s="1" t="s">
        <v>5332</v>
      </c>
      <c r="BI553" s="1" t="s">
        <v>1798</v>
      </c>
      <c r="BJ553" s="1" t="s">
        <v>5709</v>
      </c>
      <c r="BK553" s="1" t="s">
        <v>42</v>
      </c>
      <c r="BL553" s="1" t="s">
        <v>5332</v>
      </c>
      <c r="BM553" s="1" t="s">
        <v>1799</v>
      </c>
      <c r="BN553" s="1" t="s">
        <v>5009</v>
      </c>
      <c r="BO553" s="1" t="s">
        <v>42</v>
      </c>
      <c r="BP553" s="1" t="s">
        <v>5332</v>
      </c>
      <c r="BQ553" s="1" t="s">
        <v>1800</v>
      </c>
      <c r="BR553" s="1" t="s">
        <v>7756</v>
      </c>
      <c r="BS553" s="1" t="s">
        <v>74</v>
      </c>
      <c r="BT553" s="1" t="s">
        <v>4740</v>
      </c>
    </row>
    <row r="554" spans="1:72" ht="13.5" customHeight="1">
      <c r="A554" s="5" t="str">
        <f t="shared" si="28"/>
        <v>1861_화현내_0157</v>
      </c>
      <c r="B554" s="1">
        <v>1861</v>
      </c>
      <c r="C554" s="1" t="s">
        <v>9339</v>
      </c>
      <c r="D554" s="1" t="s">
        <v>9340</v>
      </c>
      <c r="E554" s="1">
        <v>553</v>
      </c>
      <c r="F554" s="1">
        <v>4</v>
      </c>
      <c r="G554" s="1" t="s">
        <v>1687</v>
      </c>
      <c r="H554" s="1" t="s">
        <v>4198</v>
      </c>
      <c r="I554" s="1">
        <v>3</v>
      </c>
      <c r="L554" s="1">
        <v>2</v>
      </c>
      <c r="M554" s="1" t="s">
        <v>8191</v>
      </c>
      <c r="N554" s="1" t="s">
        <v>8192</v>
      </c>
      <c r="S554" s="1" t="s">
        <v>49</v>
      </c>
      <c r="T554" s="1" t="s">
        <v>967</v>
      </c>
      <c r="W554" s="1" t="s">
        <v>1801</v>
      </c>
      <c r="X554" s="1" t="s">
        <v>9022</v>
      </c>
      <c r="Y554" s="1" t="s">
        <v>51</v>
      </c>
      <c r="Z554" s="1" t="s">
        <v>4387</v>
      </c>
      <c r="AC554" s="1">
        <v>40</v>
      </c>
      <c r="AD554" s="1" t="s">
        <v>40</v>
      </c>
      <c r="AE554" s="1" t="s">
        <v>5219</v>
      </c>
      <c r="AJ554" s="1" t="s">
        <v>17</v>
      </c>
      <c r="AK554" s="1" t="s">
        <v>5254</v>
      </c>
      <c r="AL554" s="1" t="s">
        <v>1802</v>
      </c>
      <c r="AM554" s="1" t="s">
        <v>5285</v>
      </c>
      <c r="AT554" s="1" t="s">
        <v>42</v>
      </c>
      <c r="AU554" s="1" t="s">
        <v>5332</v>
      </c>
      <c r="AV554" s="1" t="s">
        <v>1803</v>
      </c>
      <c r="AW554" s="1" t="s">
        <v>5748</v>
      </c>
      <c r="BG554" s="1" t="s">
        <v>42</v>
      </c>
      <c r="BH554" s="1" t="s">
        <v>5332</v>
      </c>
      <c r="BI554" s="1" t="s">
        <v>1804</v>
      </c>
      <c r="BJ554" s="1" t="s">
        <v>6195</v>
      </c>
      <c r="BK554" s="1" t="s">
        <v>42</v>
      </c>
      <c r="BL554" s="1" t="s">
        <v>5332</v>
      </c>
      <c r="BM554" s="1" t="s">
        <v>1805</v>
      </c>
      <c r="BN554" s="1" t="s">
        <v>6692</v>
      </c>
      <c r="BO554" s="1" t="s">
        <v>42</v>
      </c>
      <c r="BP554" s="1" t="s">
        <v>5332</v>
      </c>
      <c r="BQ554" s="1" t="s">
        <v>1806</v>
      </c>
      <c r="BR554" s="1" t="s">
        <v>7693</v>
      </c>
      <c r="BS554" s="1" t="s">
        <v>88</v>
      </c>
      <c r="BT554" s="1" t="s">
        <v>7489</v>
      </c>
    </row>
    <row r="555" spans="1:29" ht="13.5" customHeight="1">
      <c r="A555" s="5" t="str">
        <f t="shared" si="28"/>
        <v>1861_화현내_0157</v>
      </c>
      <c r="B555" s="1">
        <v>1861</v>
      </c>
      <c r="C555" s="1" t="s">
        <v>9339</v>
      </c>
      <c r="D555" s="1" t="s">
        <v>9340</v>
      </c>
      <c r="E555" s="1">
        <v>554</v>
      </c>
      <c r="F555" s="1">
        <v>4</v>
      </c>
      <c r="G555" s="1" t="s">
        <v>1687</v>
      </c>
      <c r="H555" s="1" t="s">
        <v>4198</v>
      </c>
      <c r="I555" s="1">
        <v>3</v>
      </c>
      <c r="L555" s="1">
        <v>2</v>
      </c>
      <c r="M555" s="1" t="s">
        <v>8191</v>
      </c>
      <c r="N555" s="1" t="s">
        <v>8192</v>
      </c>
      <c r="S555" s="1" t="s">
        <v>96</v>
      </c>
      <c r="T555" s="1" t="s">
        <v>4261</v>
      </c>
      <c r="W555" s="1" t="s">
        <v>135</v>
      </c>
      <c r="X555" s="1" t="s">
        <v>9023</v>
      </c>
      <c r="Y555" s="1" t="s">
        <v>51</v>
      </c>
      <c r="Z555" s="1" t="s">
        <v>4387</v>
      </c>
      <c r="AC555" s="1">
        <v>63</v>
      </c>
    </row>
    <row r="556" spans="1:72" ht="13.5" customHeight="1">
      <c r="A556" s="5" t="str">
        <f t="shared" si="28"/>
        <v>1861_화현내_0157</v>
      </c>
      <c r="B556" s="1">
        <v>1861</v>
      </c>
      <c r="C556" s="1" t="s">
        <v>9339</v>
      </c>
      <c r="D556" s="1" t="s">
        <v>9340</v>
      </c>
      <c r="E556" s="1">
        <v>555</v>
      </c>
      <c r="F556" s="1">
        <v>4</v>
      </c>
      <c r="G556" s="1" t="s">
        <v>1687</v>
      </c>
      <c r="H556" s="1" t="s">
        <v>4198</v>
      </c>
      <c r="I556" s="1">
        <v>3</v>
      </c>
      <c r="L556" s="1">
        <v>3</v>
      </c>
      <c r="M556" s="1" t="s">
        <v>8193</v>
      </c>
      <c r="N556" s="1" t="s">
        <v>8194</v>
      </c>
      <c r="O556" s="1" t="s">
        <v>6</v>
      </c>
      <c r="P556" s="1" t="s">
        <v>4255</v>
      </c>
      <c r="T556" s="1" t="s">
        <v>8787</v>
      </c>
      <c r="U556" s="1" t="s">
        <v>37</v>
      </c>
      <c r="V556" s="1" t="s">
        <v>4283</v>
      </c>
      <c r="W556" s="1" t="s">
        <v>72</v>
      </c>
      <c r="X556" s="1" t="s">
        <v>4341</v>
      </c>
      <c r="Y556" s="1" t="s">
        <v>1807</v>
      </c>
      <c r="Z556" s="1" t="s">
        <v>4277</v>
      </c>
      <c r="AC556" s="1">
        <v>52</v>
      </c>
      <c r="AJ556" s="1" t="s">
        <v>17</v>
      </c>
      <c r="AK556" s="1" t="s">
        <v>5254</v>
      </c>
      <c r="AL556" s="1" t="s">
        <v>74</v>
      </c>
      <c r="AM556" s="1" t="s">
        <v>4740</v>
      </c>
      <c r="AT556" s="1" t="s">
        <v>42</v>
      </c>
      <c r="AU556" s="1" t="s">
        <v>5332</v>
      </c>
      <c r="AV556" s="1" t="s">
        <v>1808</v>
      </c>
      <c r="AW556" s="1" t="s">
        <v>5747</v>
      </c>
      <c r="BG556" s="1" t="s">
        <v>42</v>
      </c>
      <c r="BH556" s="1" t="s">
        <v>5332</v>
      </c>
      <c r="BI556" s="1" t="s">
        <v>1809</v>
      </c>
      <c r="BJ556" s="1" t="s">
        <v>6284</v>
      </c>
      <c r="BK556" s="1" t="s">
        <v>42</v>
      </c>
      <c r="BL556" s="1" t="s">
        <v>5332</v>
      </c>
      <c r="BM556" s="1" t="s">
        <v>1810</v>
      </c>
      <c r="BN556" s="1" t="s">
        <v>6691</v>
      </c>
      <c r="BO556" s="1" t="s">
        <v>42</v>
      </c>
      <c r="BP556" s="1" t="s">
        <v>5332</v>
      </c>
      <c r="BQ556" s="1" t="s">
        <v>1811</v>
      </c>
      <c r="BR556" s="1" t="s">
        <v>7624</v>
      </c>
      <c r="BS556" s="1" t="s">
        <v>1812</v>
      </c>
      <c r="BT556" s="1" t="s">
        <v>6643</v>
      </c>
    </row>
    <row r="557" spans="1:72" ht="13.5" customHeight="1">
      <c r="A557" s="5" t="str">
        <f t="shared" si="28"/>
        <v>1861_화현내_0157</v>
      </c>
      <c r="B557" s="1">
        <v>1861</v>
      </c>
      <c r="C557" s="1" t="s">
        <v>9339</v>
      </c>
      <c r="D557" s="1" t="s">
        <v>9340</v>
      </c>
      <c r="E557" s="1">
        <v>556</v>
      </c>
      <c r="F557" s="1">
        <v>4</v>
      </c>
      <c r="G557" s="1" t="s">
        <v>1687</v>
      </c>
      <c r="H557" s="1" t="s">
        <v>4198</v>
      </c>
      <c r="I557" s="1">
        <v>3</v>
      </c>
      <c r="L557" s="1">
        <v>3</v>
      </c>
      <c r="M557" s="1" t="s">
        <v>8193</v>
      </c>
      <c r="N557" s="1" t="s">
        <v>8194</v>
      </c>
      <c r="S557" s="1" t="s">
        <v>49</v>
      </c>
      <c r="T557" s="1" t="s">
        <v>967</v>
      </c>
      <c r="W557" s="1" t="s">
        <v>50</v>
      </c>
      <c r="X557" s="1" t="s">
        <v>4264</v>
      </c>
      <c r="Y557" s="1" t="s">
        <v>51</v>
      </c>
      <c r="Z557" s="1" t="s">
        <v>4387</v>
      </c>
      <c r="AC557" s="1">
        <v>49</v>
      </c>
      <c r="AD557" s="1" t="s">
        <v>405</v>
      </c>
      <c r="AE557" s="1" t="s">
        <v>5233</v>
      </c>
      <c r="AJ557" s="1" t="s">
        <v>17</v>
      </c>
      <c r="AK557" s="1" t="s">
        <v>5254</v>
      </c>
      <c r="AL557" s="1" t="s">
        <v>53</v>
      </c>
      <c r="AM557" s="1" t="s">
        <v>5260</v>
      </c>
      <c r="AT557" s="1" t="s">
        <v>37</v>
      </c>
      <c r="AU557" s="1" t="s">
        <v>4283</v>
      </c>
      <c r="AV557" s="1" t="s">
        <v>1813</v>
      </c>
      <c r="AW557" s="1" t="s">
        <v>5746</v>
      </c>
      <c r="BG557" s="1" t="s">
        <v>42</v>
      </c>
      <c r="BH557" s="1" t="s">
        <v>5332</v>
      </c>
      <c r="BI557" s="1" t="s">
        <v>1814</v>
      </c>
      <c r="BJ557" s="1" t="s">
        <v>6283</v>
      </c>
      <c r="BK557" s="1" t="s">
        <v>42</v>
      </c>
      <c r="BL557" s="1" t="s">
        <v>5332</v>
      </c>
      <c r="BM557" s="1" t="s">
        <v>1815</v>
      </c>
      <c r="BN557" s="1" t="s">
        <v>6690</v>
      </c>
      <c r="BO557" s="1" t="s">
        <v>42</v>
      </c>
      <c r="BP557" s="1" t="s">
        <v>5332</v>
      </c>
      <c r="BQ557" s="1" t="s">
        <v>1816</v>
      </c>
      <c r="BR557" s="1" t="s">
        <v>7708</v>
      </c>
      <c r="BS557" s="1" t="s">
        <v>1255</v>
      </c>
      <c r="BT557" s="1" t="s">
        <v>5315</v>
      </c>
    </row>
    <row r="558" spans="1:31" ht="13.5" customHeight="1">
      <c r="A558" s="5" t="str">
        <f t="shared" si="28"/>
        <v>1861_화현내_0157</v>
      </c>
      <c r="B558" s="1">
        <v>1861</v>
      </c>
      <c r="C558" s="1" t="s">
        <v>9339</v>
      </c>
      <c r="D558" s="1" t="s">
        <v>9340</v>
      </c>
      <c r="E558" s="1">
        <v>557</v>
      </c>
      <c r="F558" s="1">
        <v>4</v>
      </c>
      <c r="G558" s="1" t="s">
        <v>1687</v>
      </c>
      <c r="H558" s="1" t="s">
        <v>4198</v>
      </c>
      <c r="I558" s="1">
        <v>3</v>
      </c>
      <c r="L558" s="1">
        <v>3</v>
      </c>
      <c r="M558" s="1" t="s">
        <v>8193</v>
      </c>
      <c r="N558" s="1" t="s">
        <v>8194</v>
      </c>
      <c r="S558" s="1" t="s">
        <v>181</v>
      </c>
      <c r="T558" s="1" t="s">
        <v>4259</v>
      </c>
      <c r="Y558" s="1" t="s">
        <v>1817</v>
      </c>
      <c r="Z558" s="1" t="s">
        <v>4975</v>
      </c>
      <c r="AC558" s="1">
        <v>19</v>
      </c>
      <c r="AD558" s="1" t="s">
        <v>564</v>
      </c>
      <c r="AE558" s="1" t="s">
        <v>5221</v>
      </c>
    </row>
    <row r="559" spans="1:31" ht="13.5" customHeight="1">
      <c r="A559" s="5" t="str">
        <f t="shared" si="28"/>
        <v>1861_화현내_0157</v>
      </c>
      <c r="B559" s="1">
        <v>1861</v>
      </c>
      <c r="C559" s="1" t="s">
        <v>9339</v>
      </c>
      <c r="D559" s="1" t="s">
        <v>9340</v>
      </c>
      <c r="E559" s="1">
        <v>558</v>
      </c>
      <c r="F559" s="1">
        <v>4</v>
      </c>
      <c r="G559" s="1" t="s">
        <v>1687</v>
      </c>
      <c r="H559" s="1" t="s">
        <v>4198</v>
      </c>
      <c r="I559" s="1">
        <v>3</v>
      </c>
      <c r="L559" s="1">
        <v>3</v>
      </c>
      <c r="M559" s="1" t="s">
        <v>8193</v>
      </c>
      <c r="N559" s="1" t="s">
        <v>8194</v>
      </c>
      <c r="T559" s="1" t="s">
        <v>9024</v>
      </c>
      <c r="U559" s="1" t="s">
        <v>61</v>
      </c>
      <c r="V559" s="1" t="s">
        <v>4295</v>
      </c>
      <c r="Y559" s="1" t="s">
        <v>960</v>
      </c>
      <c r="Z559" s="1" t="s">
        <v>4577</v>
      </c>
      <c r="AD559" s="1" t="s">
        <v>103</v>
      </c>
      <c r="AE559" s="1" t="s">
        <v>5215</v>
      </c>
    </row>
    <row r="560" spans="1:72" ht="13.5" customHeight="1">
      <c r="A560" s="5" t="str">
        <f t="shared" si="28"/>
        <v>1861_화현내_0157</v>
      </c>
      <c r="B560" s="1">
        <v>1861</v>
      </c>
      <c r="C560" s="1" t="s">
        <v>9339</v>
      </c>
      <c r="D560" s="1" t="s">
        <v>9340</v>
      </c>
      <c r="E560" s="1">
        <v>559</v>
      </c>
      <c r="F560" s="1">
        <v>4</v>
      </c>
      <c r="G560" s="1" t="s">
        <v>1687</v>
      </c>
      <c r="H560" s="1" t="s">
        <v>4198</v>
      </c>
      <c r="I560" s="1">
        <v>3</v>
      </c>
      <c r="L560" s="1">
        <v>4</v>
      </c>
      <c r="M560" s="1" t="s">
        <v>1786</v>
      </c>
      <c r="N560" s="1" t="s">
        <v>7406</v>
      </c>
      <c r="T560" s="1" t="s">
        <v>9025</v>
      </c>
      <c r="U560" s="1" t="s">
        <v>105</v>
      </c>
      <c r="V560" s="1" t="s">
        <v>4280</v>
      </c>
      <c r="W560" s="1" t="s">
        <v>135</v>
      </c>
      <c r="X560" s="1" t="s">
        <v>9026</v>
      </c>
      <c r="Y560" s="1" t="s">
        <v>1818</v>
      </c>
      <c r="Z560" s="1" t="s">
        <v>4974</v>
      </c>
      <c r="AC560" s="1">
        <v>74</v>
      </c>
      <c r="AD560" s="1" t="s">
        <v>521</v>
      </c>
      <c r="AE560" s="1" t="s">
        <v>5212</v>
      </c>
      <c r="AJ560" s="1" t="s">
        <v>17</v>
      </c>
      <c r="AK560" s="1" t="s">
        <v>5254</v>
      </c>
      <c r="AL560" s="1" t="s">
        <v>165</v>
      </c>
      <c r="AM560" s="1" t="s">
        <v>5302</v>
      </c>
      <c r="AT560" s="1" t="s">
        <v>105</v>
      </c>
      <c r="AU560" s="1" t="s">
        <v>4280</v>
      </c>
      <c r="AV560" s="1" t="s">
        <v>1819</v>
      </c>
      <c r="AW560" s="1" t="s">
        <v>5745</v>
      </c>
      <c r="BG560" s="1" t="s">
        <v>105</v>
      </c>
      <c r="BH560" s="1" t="s">
        <v>4280</v>
      </c>
      <c r="BI560" s="1" t="s">
        <v>1820</v>
      </c>
      <c r="BJ560" s="1" t="s">
        <v>5720</v>
      </c>
      <c r="BK560" s="1" t="s">
        <v>105</v>
      </c>
      <c r="BL560" s="1" t="s">
        <v>4280</v>
      </c>
      <c r="BM560" s="1" t="s">
        <v>1821</v>
      </c>
      <c r="BN560" s="1" t="s">
        <v>6265</v>
      </c>
      <c r="BO560" s="1" t="s">
        <v>105</v>
      </c>
      <c r="BP560" s="1" t="s">
        <v>4280</v>
      </c>
      <c r="BQ560" s="1" t="s">
        <v>1822</v>
      </c>
      <c r="BR560" s="1" t="s">
        <v>7160</v>
      </c>
      <c r="BS560" s="1" t="s">
        <v>1823</v>
      </c>
      <c r="BT560" s="1" t="s">
        <v>7336</v>
      </c>
    </row>
    <row r="561" spans="1:72" ht="13.5" customHeight="1">
      <c r="A561" s="5" t="str">
        <f t="shared" si="28"/>
        <v>1861_화현내_0157</v>
      </c>
      <c r="B561" s="1">
        <v>1861</v>
      </c>
      <c r="C561" s="1" t="s">
        <v>9339</v>
      </c>
      <c r="D561" s="1" t="s">
        <v>9340</v>
      </c>
      <c r="E561" s="1">
        <v>560</v>
      </c>
      <c r="F561" s="1">
        <v>4</v>
      </c>
      <c r="G561" s="1" t="s">
        <v>1687</v>
      </c>
      <c r="H561" s="1" t="s">
        <v>4198</v>
      </c>
      <c r="I561" s="1">
        <v>3</v>
      </c>
      <c r="L561" s="1">
        <v>4</v>
      </c>
      <c r="M561" s="1" t="s">
        <v>1786</v>
      </c>
      <c r="N561" s="1" t="s">
        <v>7406</v>
      </c>
      <c r="S561" s="1" t="s">
        <v>49</v>
      </c>
      <c r="T561" s="1" t="s">
        <v>967</v>
      </c>
      <c r="W561" s="1" t="s">
        <v>317</v>
      </c>
      <c r="X561" s="1" t="s">
        <v>9027</v>
      </c>
      <c r="Y561" s="1" t="s">
        <v>51</v>
      </c>
      <c r="Z561" s="1" t="s">
        <v>4387</v>
      </c>
      <c r="AC561" s="1">
        <v>64</v>
      </c>
      <c r="AD561" s="1" t="s">
        <v>208</v>
      </c>
      <c r="AE561" s="1" t="s">
        <v>5210</v>
      </c>
      <c r="AJ561" s="1" t="s">
        <v>17</v>
      </c>
      <c r="AK561" s="1" t="s">
        <v>5254</v>
      </c>
      <c r="AL561" s="1" t="s">
        <v>141</v>
      </c>
      <c r="AM561" s="1" t="s">
        <v>5296</v>
      </c>
      <c r="AT561" s="1" t="s">
        <v>105</v>
      </c>
      <c r="AU561" s="1" t="s">
        <v>4280</v>
      </c>
      <c r="AV561" s="1" t="s">
        <v>1824</v>
      </c>
      <c r="AW561" s="1" t="s">
        <v>4585</v>
      </c>
      <c r="BG561" s="1" t="s">
        <v>105</v>
      </c>
      <c r="BH561" s="1" t="s">
        <v>4280</v>
      </c>
      <c r="BI561" s="1" t="s">
        <v>1825</v>
      </c>
      <c r="BJ561" s="1" t="s">
        <v>6282</v>
      </c>
      <c r="BK561" s="1" t="s">
        <v>105</v>
      </c>
      <c r="BL561" s="1" t="s">
        <v>4280</v>
      </c>
      <c r="BM561" s="1" t="s">
        <v>1826</v>
      </c>
      <c r="BN561" s="1" t="s">
        <v>6689</v>
      </c>
      <c r="BO561" s="1" t="s">
        <v>105</v>
      </c>
      <c r="BP561" s="1" t="s">
        <v>4280</v>
      </c>
      <c r="BQ561" s="1" t="s">
        <v>1827</v>
      </c>
      <c r="BR561" s="1" t="s">
        <v>7811</v>
      </c>
      <c r="BS561" s="1" t="s">
        <v>148</v>
      </c>
      <c r="BT561" s="1" t="s">
        <v>5286</v>
      </c>
    </row>
    <row r="562" spans="1:72" ht="13.5" customHeight="1">
      <c r="A562" s="5" t="str">
        <f t="shared" si="28"/>
        <v>1861_화현내_0157</v>
      </c>
      <c r="B562" s="1">
        <v>1861</v>
      </c>
      <c r="C562" s="1" t="s">
        <v>9339</v>
      </c>
      <c r="D562" s="1" t="s">
        <v>9340</v>
      </c>
      <c r="E562" s="1">
        <v>561</v>
      </c>
      <c r="F562" s="1">
        <v>4</v>
      </c>
      <c r="G562" s="1" t="s">
        <v>1687</v>
      </c>
      <c r="H562" s="1" t="s">
        <v>4198</v>
      </c>
      <c r="I562" s="1">
        <v>3</v>
      </c>
      <c r="L562" s="1">
        <v>5</v>
      </c>
      <c r="M562" s="1" t="s">
        <v>8195</v>
      </c>
      <c r="N562" s="1" t="s">
        <v>8196</v>
      </c>
      <c r="T562" s="1" t="s">
        <v>9021</v>
      </c>
      <c r="U562" s="1" t="s">
        <v>37</v>
      </c>
      <c r="V562" s="1" t="s">
        <v>4283</v>
      </c>
      <c r="W562" s="1" t="s">
        <v>97</v>
      </c>
      <c r="X562" s="1" t="s">
        <v>9028</v>
      </c>
      <c r="Y562" s="1" t="s">
        <v>1828</v>
      </c>
      <c r="Z562" s="1" t="s">
        <v>4973</v>
      </c>
      <c r="AC562" s="1">
        <v>45</v>
      </c>
      <c r="AD562" s="1" t="s">
        <v>73</v>
      </c>
      <c r="AE562" s="1" t="s">
        <v>5197</v>
      </c>
      <c r="AJ562" s="1" t="s">
        <v>17</v>
      </c>
      <c r="AK562" s="1" t="s">
        <v>5254</v>
      </c>
      <c r="AL562" s="1" t="s">
        <v>88</v>
      </c>
      <c r="AM562" s="1" t="s">
        <v>7489</v>
      </c>
      <c r="AT562" s="1" t="s">
        <v>37</v>
      </c>
      <c r="AU562" s="1" t="s">
        <v>4283</v>
      </c>
      <c r="AV562" s="1" t="s">
        <v>149</v>
      </c>
      <c r="AW562" s="1" t="s">
        <v>5736</v>
      </c>
      <c r="BG562" s="1" t="s">
        <v>42</v>
      </c>
      <c r="BH562" s="1" t="s">
        <v>5332</v>
      </c>
      <c r="BI562" s="1" t="s">
        <v>9029</v>
      </c>
      <c r="BJ562" s="1" t="s">
        <v>5336</v>
      </c>
      <c r="BK562" s="1" t="s">
        <v>42</v>
      </c>
      <c r="BL562" s="1" t="s">
        <v>5332</v>
      </c>
      <c r="BM562" s="1" t="s">
        <v>1829</v>
      </c>
      <c r="BN562" s="1" t="s">
        <v>4475</v>
      </c>
      <c r="BO562" s="1" t="s">
        <v>42</v>
      </c>
      <c r="BP562" s="1" t="s">
        <v>5332</v>
      </c>
      <c r="BQ562" s="1" t="s">
        <v>1830</v>
      </c>
      <c r="BR562" s="1" t="s">
        <v>7152</v>
      </c>
      <c r="BS562" s="1" t="s">
        <v>130</v>
      </c>
      <c r="BT562" s="1" t="s">
        <v>5257</v>
      </c>
    </row>
    <row r="563" spans="1:72" ht="13.5" customHeight="1">
      <c r="A563" s="5" t="str">
        <f t="shared" si="28"/>
        <v>1861_화현내_0157</v>
      </c>
      <c r="B563" s="1">
        <v>1861</v>
      </c>
      <c r="C563" s="1" t="s">
        <v>9339</v>
      </c>
      <c r="D563" s="1" t="s">
        <v>9340</v>
      </c>
      <c r="E563" s="1">
        <v>562</v>
      </c>
      <c r="F563" s="1">
        <v>4</v>
      </c>
      <c r="G563" s="1" t="s">
        <v>1687</v>
      </c>
      <c r="H563" s="1" t="s">
        <v>4198</v>
      </c>
      <c r="I563" s="1">
        <v>3</v>
      </c>
      <c r="L563" s="1">
        <v>5</v>
      </c>
      <c r="M563" s="1" t="s">
        <v>8195</v>
      </c>
      <c r="N563" s="1" t="s">
        <v>8196</v>
      </c>
      <c r="S563" s="1" t="s">
        <v>49</v>
      </c>
      <c r="T563" s="1" t="s">
        <v>967</v>
      </c>
      <c r="W563" s="1" t="s">
        <v>38</v>
      </c>
      <c r="X563" s="1" t="s">
        <v>4338</v>
      </c>
      <c r="Y563" s="1" t="s">
        <v>51</v>
      </c>
      <c r="Z563" s="1" t="s">
        <v>4387</v>
      </c>
      <c r="AC563" s="1">
        <v>49</v>
      </c>
      <c r="AD563" s="1" t="s">
        <v>405</v>
      </c>
      <c r="AE563" s="1" t="s">
        <v>5233</v>
      </c>
      <c r="AJ563" s="1" t="s">
        <v>17</v>
      </c>
      <c r="AK563" s="1" t="s">
        <v>5254</v>
      </c>
      <c r="AL563" s="1" t="s">
        <v>41</v>
      </c>
      <c r="AM563" s="1" t="s">
        <v>5259</v>
      </c>
      <c r="AT563" s="1" t="s">
        <v>42</v>
      </c>
      <c r="AU563" s="1" t="s">
        <v>5332</v>
      </c>
      <c r="AV563" s="1" t="s">
        <v>1831</v>
      </c>
      <c r="AW563" s="1" t="s">
        <v>5705</v>
      </c>
      <c r="BG563" s="1" t="s">
        <v>42</v>
      </c>
      <c r="BH563" s="1" t="s">
        <v>5332</v>
      </c>
      <c r="BI563" s="1" t="s">
        <v>1832</v>
      </c>
      <c r="BJ563" s="1" t="s">
        <v>6168</v>
      </c>
      <c r="BK563" s="1" t="s">
        <v>42</v>
      </c>
      <c r="BL563" s="1" t="s">
        <v>5332</v>
      </c>
      <c r="BM563" s="1" t="s">
        <v>1833</v>
      </c>
      <c r="BN563" s="1" t="s">
        <v>6604</v>
      </c>
      <c r="BO563" s="1" t="s">
        <v>42</v>
      </c>
      <c r="BP563" s="1" t="s">
        <v>5332</v>
      </c>
      <c r="BQ563" s="1" t="s">
        <v>1834</v>
      </c>
      <c r="BR563" s="1" t="s">
        <v>7130</v>
      </c>
      <c r="BS563" s="1" t="s">
        <v>694</v>
      </c>
      <c r="BT563" s="1" t="s">
        <v>5323</v>
      </c>
    </row>
    <row r="564" spans="1:72" ht="13.5" customHeight="1">
      <c r="A564" s="5" t="str">
        <f t="shared" si="28"/>
        <v>1861_화현내_0157</v>
      </c>
      <c r="B564" s="1">
        <v>1861</v>
      </c>
      <c r="C564" s="1" t="s">
        <v>9339</v>
      </c>
      <c r="D564" s="1" t="s">
        <v>9340</v>
      </c>
      <c r="E564" s="1">
        <v>563</v>
      </c>
      <c r="F564" s="1">
        <v>4</v>
      </c>
      <c r="G564" s="1" t="s">
        <v>1687</v>
      </c>
      <c r="H564" s="1" t="s">
        <v>4198</v>
      </c>
      <c r="I564" s="1">
        <v>4</v>
      </c>
      <c r="J564" s="1" t="s">
        <v>9030</v>
      </c>
      <c r="K564" s="1" t="s">
        <v>4228</v>
      </c>
      <c r="L564" s="1">
        <v>1</v>
      </c>
      <c r="M564" s="1" t="s">
        <v>8197</v>
      </c>
      <c r="N564" s="1" t="s">
        <v>8198</v>
      </c>
      <c r="T564" s="1" t="s">
        <v>8749</v>
      </c>
      <c r="U564" s="1" t="s">
        <v>105</v>
      </c>
      <c r="V564" s="1" t="s">
        <v>4280</v>
      </c>
      <c r="W564" s="1" t="s">
        <v>533</v>
      </c>
      <c r="X564" s="1" t="s">
        <v>4359</v>
      </c>
      <c r="Y564" s="1" t="s">
        <v>1835</v>
      </c>
      <c r="Z564" s="1" t="s">
        <v>4972</v>
      </c>
      <c r="AC564" s="1">
        <v>59</v>
      </c>
      <c r="AJ564" s="1" t="s">
        <v>17</v>
      </c>
      <c r="AK564" s="1" t="s">
        <v>5254</v>
      </c>
      <c r="AL564" s="1" t="s">
        <v>465</v>
      </c>
      <c r="AM564" s="1" t="s">
        <v>5266</v>
      </c>
      <c r="AT564" s="1" t="s">
        <v>105</v>
      </c>
      <c r="AU564" s="1" t="s">
        <v>4280</v>
      </c>
      <c r="AV564" s="1" t="s">
        <v>1836</v>
      </c>
      <c r="AW564" s="1" t="s">
        <v>5744</v>
      </c>
      <c r="BG564" s="1" t="s">
        <v>105</v>
      </c>
      <c r="BH564" s="1" t="s">
        <v>4280</v>
      </c>
      <c r="BI564" s="1" t="s">
        <v>1837</v>
      </c>
      <c r="BJ564" s="1" t="s">
        <v>6281</v>
      </c>
      <c r="BM564" s="1" t="s">
        <v>1838</v>
      </c>
      <c r="BN564" s="1" t="s">
        <v>6688</v>
      </c>
      <c r="BO564" s="1" t="s">
        <v>105</v>
      </c>
      <c r="BP564" s="1" t="s">
        <v>4280</v>
      </c>
      <c r="BQ564" s="1" t="s">
        <v>1839</v>
      </c>
      <c r="BR564" s="1" t="s">
        <v>7159</v>
      </c>
      <c r="BS564" s="1" t="s">
        <v>95</v>
      </c>
      <c r="BT564" s="1" t="s">
        <v>5256</v>
      </c>
    </row>
    <row r="565" spans="1:72" ht="13.5" customHeight="1">
      <c r="A565" s="5" t="str">
        <f aca="true" t="shared" si="29" ref="A565:A581">HYPERLINK("http://kyu.snu.ac.kr/sdhj/index.jsp?type=hj/GK14782_00IH_0001_0158.jpg","1861_화현내_0158")</f>
        <v>1861_화현내_0158</v>
      </c>
      <c r="B565" s="1">
        <v>1861</v>
      </c>
      <c r="C565" s="1" t="s">
        <v>9339</v>
      </c>
      <c r="D565" s="1" t="s">
        <v>9340</v>
      </c>
      <c r="E565" s="1">
        <v>564</v>
      </c>
      <c r="F565" s="1">
        <v>4</v>
      </c>
      <c r="G565" s="1" t="s">
        <v>1687</v>
      </c>
      <c r="H565" s="1" t="s">
        <v>4198</v>
      </c>
      <c r="I565" s="1">
        <v>4</v>
      </c>
      <c r="L565" s="1">
        <v>1</v>
      </c>
      <c r="M565" s="1" t="s">
        <v>8197</v>
      </c>
      <c r="N565" s="1" t="s">
        <v>8198</v>
      </c>
      <c r="S565" s="1" t="s">
        <v>49</v>
      </c>
      <c r="T565" s="1" t="s">
        <v>967</v>
      </c>
      <c r="W565" s="1" t="s">
        <v>1840</v>
      </c>
      <c r="X565" s="1" t="s">
        <v>4363</v>
      </c>
      <c r="Y565" s="1" t="s">
        <v>10</v>
      </c>
      <c r="Z565" s="1" t="s">
        <v>4364</v>
      </c>
      <c r="AC565" s="1">
        <v>60</v>
      </c>
      <c r="AD565" s="1" t="s">
        <v>269</v>
      </c>
      <c r="AE565" s="1" t="s">
        <v>5246</v>
      </c>
      <c r="AJ565" s="1" t="s">
        <v>17</v>
      </c>
      <c r="AK565" s="1" t="s">
        <v>5254</v>
      </c>
      <c r="AL565" s="1" t="s">
        <v>848</v>
      </c>
      <c r="AM565" s="1" t="s">
        <v>5297</v>
      </c>
      <c r="AT565" s="1" t="s">
        <v>105</v>
      </c>
      <c r="AU565" s="1" t="s">
        <v>4280</v>
      </c>
      <c r="AV565" s="1" t="s">
        <v>1841</v>
      </c>
      <c r="AW565" s="1" t="s">
        <v>5743</v>
      </c>
      <c r="BG565" s="1" t="s">
        <v>105</v>
      </c>
      <c r="BH565" s="1" t="s">
        <v>4280</v>
      </c>
      <c r="BI565" s="1" t="s">
        <v>1842</v>
      </c>
      <c r="BJ565" s="1" t="s">
        <v>6280</v>
      </c>
      <c r="BK565" s="1" t="s">
        <v>105</v>
      </c>
      <c r="BL565" s="1" t="s">
        <v>4280</v>
      </c>
      <c r="BM565" s="1" t="s">
        <v>1843</v>
      </c>
      <c r="BN565" s="1" t="s">
        <v>5541</v>
      </c>
      <c r="BO565" s="1" t="s">
        <v>105</v>
      </c>
      <c r="BP565" s="1" t="s">
        <v>4280</v>
      </c>
      <c r="BQ565" s="1" t="s">
        <v>1844</v>
      </c>
      <c r="BR565" s="1" t="s">
        <v>7158</v>
      </c>
      <c r="BS565" s="1" t="s">
        <v>41</v>
      </c>
      <c r="BT565" s="1" t="s">
        <v>5259</v>
      </c>
    </row>
    <row r="566" spans="1:72" ht="13.5" customHeight="1">
      <c r="A566" s="5" t="str">
        <f t="shared" si="29"/>
        <v>1861_화현내_0158</v>
      </c>
      <c r="B566" s="1">
        <v>1861</v>
      </c>
      <c r="C566" s="1" t="s">
        <v>9339</v>
      </c>
      <c r="D566" s="1" t="s">
        <v>9340</v>
      </c>
      <c r="E566" s="1">
        <v>565</v>
      </c>
      <c r="F566" s="1">
        <v>4</v>
      </c>
      <c r="G566" s="1" t="s">
        <v>1687</v>
      </c>
      <c r="H566" s="1" t="s">
        <v>4198</v>
      </c>
      <c r="I566" s="1">
        <v>4</v>
      </c>
      <c r="L566" s="1">
        <v>2</v>
      </c>
      <c r="M566" s="1" t="s">
        <v>8199</v>
      </c>
      <c r="N566" s="1" t="s">
        <v>8200</v>
      </c>
      <c r="T566" s="1" t="s">
        <v>9031</v>
      </c>
      <c r="U566" s="1" t="s">
        <v>37</v>
      </c>
      <c r="V566" s="1" t="s">
        <v>4283</v>
      </c>
      <c r="W566" s="1" t="s">
        <v>1090</v>
      </c>
      <c r="X566" s="1" t="s">
        <v>4347</v>
      </c>
      <c r="Y566" s="1" t="s">
        <v>1845</v>
      </c>
      <c r="Z566" s="1" t="s">
        <v>4971</v>
      </c>
      <c r="AC566" s="1">
        <v>65</v>
      </c>
      <c r="AD566" s="1" t="s">
        <v>755</v>
      </c>
      <c r="AE566" s="1" t="s">
        <v>5205</v>
      </c>
      <c r="AJ566" s="1" t="s">
        <v>17</v>
      </c>
      <c r="AK566" s="1" t="s">
        <v>5254</v>
      </c>
      <c r="AL566" s="1" t="s">
        <v>1087</v>
      </c>
      <c r="AM566" s="1" t="s">
        <v>5279</v>
      </c>
      <c r="AT566" s="1" t="s">
        <v>42</v>
      </c>
      <c r="AU566" s="1" t="s">
        <v>5332</v>
      </c>
      <c r="AV566" s="1" t="s">
        <v>1846</v>
      </c>
      <c r="AW566" s="1" t="s">
        <v>4408</v>
      </c>
      <c r="BG566" s="1" t="s">
        <v>42</v>
      </c>
      <c r="BH566" s="1" t="s">
        <v>5332</v>
      </c>
      <c r="BI566" s="1" t="s">
        <v>1847</v>
      </c>
      <c r="BJ566" s="1" t="s">
        <v>6279</v>
      </c>
      <c r="BK566" s="1" t="s">
        <v>42</v>
      </c>
      <c r="BL566" s="1" t="s">
        <v>5332</v>
      </c>
      <c r="BM566" s="1" t="s">
        <v>1848</v>
      </c>
      <c r="BN566" s="1" t="s">
        <v>6687</v>
      </c>
      <c r="BO566" s="1" t="s">
        <v>42</v>
      </c>
      <c r="BP566" s="1" t="s">
        <v>5332</v>
      </c>
      <c r="BQ566" s="1" t="s">
        <v>1849</v>
      </c>
      <c r="BR566" s="1" t="s">
        <v>7157</v>
      </c>
      <c r="BS566" s="1" t="s">
        <v>91</v>
      </c>
      <c r="BT566" s="1" t="s">
        <v>5274</v>
      </c>
    </row>
    <row r="567" spans="1:72" ht="13.5" customHeight="1">
      <c r="A567" s="5" t="str">
        <f t="shared" si="29"/>
        <v>1861_화현내_0158</v>
      </c>
      <c r="B567" s="1">
        <v>1861</v>
      </c>
      <c r="C567" s="1" t="s">
        <v>9339</v>
      </c>
      <c r="D567" s="1" t="s">
        <v>9340</v>
      </c>
      <c r="E567" s="1">
        <v>566</v>
      </c>
      <c r="F567" s="1">
        <v>4</v>
      </c>
      <c r="G567" s="1" t="s">
        <v>1687</v>
      </c>
      <c r="H567" s="1" t="s">
        <v>4198</v>
      </c>
      <c r="I567" s="1">
        <v>4</v>
      </c>
      <c r="L567" s="1">
        <v>2</v>
      </c>
      <c r="M567" s="1" t="s">
        <v>8199</v>
      </c>
      <c r="N567" s="1" t="s">
        <v>8200</v>
      </c>
      <c r="S567" s="1" t="s">
        <v>49</v>
      </c>
      <c r="T567" s="1" t="s">
        <v>967</v>
      </c>
      <c r="W567" s="1" t="s">
        <v>135</v>
      </c>
      <c r="X567" s="1" t="s">
        <v>9032</v>
      </c>
      <c r="Y567" s="1" t="s">
        <v>51</v>
      </c>
      <c r="Z567" s="1" t="s">
        <v>4387</v>
      </c>
      <c r="AC567" s="1">
        <v>65</v>
      </c>
      <c r="AD567" s="1" t="s">
        <v>755</v>
      </c>
      <c r="AE567" s="1" t="s">
        <v>5205</v>
      </c>
      <c r="AJ567" s="1" t="s">
        <v>17</v>
      </c>
      <c r="AK567" s="1" t="s">
        <v>5254</v>
      </c>
      <c r="AL567" s="1" t="s">
        <v>95</v>
      </c>
      <c r="AM567" s="1" t="s">
        <v>5256</v>
      </c>
      <c r="AT567" s="1" t="s">
        <v>42</v>
      </c>
      <c r="AU567" s="1" t="s">
        <v>5332</v>
      </c>
      <c r="AV567" s="1" t="s">
        <v>1850</v>
      </c>
      <c r="AW567" s="1" t="s">
        <v>5611</v>
      </c>
      <c r="BG567" s="1" t="s">
        <v>1117</v>
      </c>
      <c r="BH567" s="1" t="s">
        <v>5339</v>
      </c>
      <c r="BI567" s="1" t="s">
        <v>1851</v>
      </c>
      <c r="BJ567" s="1" t="s">
        <v>6278</v>
      </c>
      <c r="BK567" s="1" t="s">
        <v>42</v>
      </c>
      <c r="BL567" s="1" t="s">
        <v>5332</v>
      </c>
      <c r="BM567" s="1" t="s">
        <v>1852</v>
      </c>
      <c r="BN567" s="1" t="s">
        <v>4372</v>
      </c>
      <c r="BO567" s="1" t="s">
        <v>42</v>
      </c>
      <c r="BP567" s="1" t="s">
        <v>5332</v>
      </c>
      <c r="BQ567" s="1" t="s">
        <v>1853</v>
      </c>
      <c r="BR567" s="1" t="s">
        <v>7717</v>
      </c>
      <c r="BS567" s="1" t="s">
        <v>914</v>
      </c>
      <c r="BT567" s="1" t="s">
        <v>5284</v>
      </c>
    </row>
    <row r="568" spans="1:31" ht="13.5" customHeight="1">
      <c r="A568" s="5" t="str">
        <f t="shared" si="29"/>
        <v>1861_화현내_0158</v>
      </c>
      <c r="B568" s="1">
        <v>1861</v>
      </c>
      <c r="C568" s="1" t="s">
        <v>9339</v>
      </c>
      <c r="D568" s="1" t="s">
        <v>9340</v>
      </c>
      <c r="E568" s="1">
        <v>567</v>
      </c>
      <c r="F568" s="1">
        <v>4</v>
      </c>
      <c r="G568" s="1" t="s">
        <v>1687</v>
      </c>
      <c r="H568" s="1" t="s">
        <v>4198</v>
      </c>
      <c r="I568" s="1">
        <v>4</v>
      </c>
      <c r="L568" s="1">
        <v>2</v>
      </c>
      <c r="M568" s="1" t="s">
        <v>8199</v>
      </c>
      <c r="N568" s="1" t="s">
        <v>8200</v>
      </c>
      <c r="T568" s="1" t="s">
        <v>9033</v>
      </c>
      <c r="U568" s="1" t="s">
        <v>59</v>
      </c>
      <c r="V568" s="1" t="s">
        <v>4282</v>
      </c>
      <c r="Y568" s="1" t="s">
        <v>1854</v>
      </c>
      <c r="Z568" s="1" t="s">
        <v>4970</v>
      </c>
      <c r="AD568" s="1" t="s">
        <v>73</v>
      </c>
      <c r="AE568" s="1" t="s">
        <v>5197</v>
      </c>
    </row>
    <row r="569" spans="1:72" ht="13.5" customHeight="1">
      <c r="A569" s="5" t="str">
        <f t="shared" si="29"/>
        <v>1861_화현내_0158</v>
      </c>
      <c r="B569" s="1">
        <v>1861</v>
      </c>
      <c r="C569" s="1" t="s">
        <v>9339</v>
      </c>
      <c r="D569" s="1" t="s">
        <v>9340</v>
      </c>
      <c r="E569" s="1">
        <v>568</v>
      </c>
      <c r="F569" s="1">
        <v>4</v>
      </c>
      <c r="G569" s="1" t="s">
        <v>1687</v>
      </c>
      <c r="H569" s="1" t="s">
        <v>4198</v>
      </c>
      <c r="I569" s="1">
        <v>4</v>
      </c>
      <c r="L569" s="1">
        <v>3</v>
      </c>
      <c r="M569" s="1" t="s">
        <v>9034</v>
      </c>
      <c r="N569" s="1" t="s">
        <v>4228</v>
      </c>
      <c r="T569" s="1" t="s">
        <v>8764</v>
      </c>
      <c r="U569" s="1" t="s">
        <v>1855</v>
      </c>
      <c r="V569" s="1" t="s">
        <v>4304</v>
      </c>
      <c r="W569" s="1" t="s">
        <v>38</v>
      </c>
      <c r="X569" s="1" t="s">
        <v>4338</v>
      </c>
      <c r="Y569" s="1" t="s">
        <v>9035</v>
      </c>
      <c r="Z569" s="1" t="s">
        <v>4614</v>
      </c>
      <c r="AC569" s="1">
        <v>50</v>
      </c>
      <c r="AJ569" s="1" t="s">
        <v>17</v>
      </c>
      <c r="AK569" s="1" t="s">
        <v>5254</v>
      </c>
      <c r="AL569" s="1" t="s">
        <v>41</v>
      </c>
      <c r="AM569" s="1" t="s">
        <v>5259</v>
      </c>
      <c r="AT569" s="1" t="s">
        <v>270</v>
      </c>
      <c r="AU569" s="1" t="s">
        <v>5331</v>
      </c>
      <c r="AV569" s="1" t="s">
        <v>1856</v>
      </c>
      <c r="AW569" s="1" t="s">
        <v>5742</v>
      </c>
      <c r="BG569" s="1" t="s">
        <v>270</v>
      </c>
      <c r="BH569" s="1" t="s">
        <v>5331</v>
      </c>
      <c r="BI569" s="1" t="s">
        <v>1167</v>
      </c>
      <c r="BJ569" s="1" t="s">
        <v>4533</v>
      </c>
      <c r="BK569" s="1" t="s">
        <v>270</v>
      </c>
      <c r="BL569" s="1" t="s">
        <v>5331</v>
      </c>
      <c r="BM569" s="1" t="s">
        <v>1857</v>
      </c>
      <c r="BN569" s="1" t="s">
        <v>6168</v>
      </c>
      <c r="BO569" s="1" t="s">
        <v>270</v>
      </c>
      <c r="BP569" s="1" t="s">
        <v>5331</v>
      </c>
      <c r="BQ569" s="1" t="s">
        <v>1858</v>
      </c>
      <c r="BR569" s="1" t="s">
        <v>7776</v>
      </c>
      <c r="BS569" s="1" t="s">
        <v>165</v>
      </c>
      <c r="BT569" s="1" t="s">
        <v>5302</v>
      </c>
    </row>
    <row r="570" spans="1:31" ht="13.5" customHeight="1">
      <c r="A570" s="5" t="str">
        <f t="shared" si="29"/>
        <v>1861_화현내_0158</v>
      </c>
      <c r="B570" s="1">
        <v>1861</v>
      </c>
      <c r="C570" s="1" t="s">
        <v>9339</v>
      </c>
      <c r="D570" s="1" t="s">
        <v>9340</v>
      </c>
      <c r="E570" s="1">
        <v>569</v>
      </c>
      <c r="F570" s="1">
        <v>4</v>
      </c>
      <c r="G570" s="1" t="s">
        <v>1687</v>
      </c>
      <c r="H570" s="1" t="s">
        <v>4198</v>
      </c>
      <c r="I570" s="1">
        <v>4</v>
      </c>
      <c r="L570" s="1">
        <v>3</v>
      </c>
      <c r="M570" s="1" t="s">
        <v>9034</v>
      </c>
      <c r="N570" s="1" t="s">
        <v>4228</v>
      </c>
      <c r="S570" s="1" t="s">
        <v>131</v>
      </c>
      <c r="T570" s="1" t="s">
        <v>4263</v>
      </c>
      <c r="U570" s="1" t="s">
        <v>230</v>
      </c>
      <c r="V570" s="1" t="s">
        <v>4290</v>
      </c>
      <c r="Y570" s="1" t="s">
        <v>9036</v>
      </c>
      <c r="Z570" s="1" t="s">
        <v>7438</v>
      </c>
      <c r="AC570" s="1">
        <v>47</v>
      </c>
      <c r="AD570" s="1" t="s">
        <v>208</v>
      </c>
      <c r="AE570" s="1" t="s">
        <v>5210</v>
      </c>
    </row>
    <row r="571" spans="1:72" ht="13.5" customHeight="1">
      <c r="A571" s="5" t="str">
        <f t="shared" si="29"/>
        <v>1861_화현내_0158</v>
      </c>
      <c r="B571" s="1">
        <v>1861</v>
      </c>
      <c r="C571" s="1" t="s">
        <v>9339</v>
      </c>
      <c r="D571" s="1" t="s">
        <v>9340</v>
      </c>
      <c r="E571" s="1">
        <v>570</v>
      </c>
      <c r="F571" s="1">
        <v>4</v>
      </c>
      <c r="G571" s="1" t="s">
        <v>1687</v>
      </c>
      <c r="H571" s="1" t="s">
        <v>4198</v>
      </c>
      <c r="I571" s="1">
        <v>4</v>
      </c>
      <c r="L571" s="1">
        <v>4</v>
      </c>
      <c r="M571" s="1" t="s">
        <v>8201</v>
      </c>
      <c r="N571" s="1" t="s">
        <v>8202</v>
      </c>
      <c r="T571" s="1" t="s">
        <v>8825</v>
      </c>
      <c r="U571" s="1" t="s">
        <v>105</v>
      </c>
      <c r="V571" s="1" t="s">
        <v>4280</v>
      </c>
      <c r="W571" s="1" t="s">
        <v>533</v>
      </c>
      <c r="X571" s="1" t="s">
        <v>4359</v>
      </c>
      <c r="Y571" s="1" t="s">
        <v>520</v>
      </c>
      <c r="Z571" s="1" t="s">
        <v>4432</v>
      </c>
      <c r="AC571" s="1">
        <v>48</v>
      </c>
      <c r="AD571" s="1" t="s">
        <v>83</v>
      </c>
      <c r="AE571" s="1" t="s">
        <v>5209</v>
      </c>
      <c r="AJ571" s="1" t="s">
        <v>17</v>
      </c>
      <c r="AK571" s="1" t="s">
        <v>5254</v>
      </c>
      <c r="AL571" s="1" t="s">
        <v>465</v>
      </c>
      <c r="AM571" s="1" t="s">
        <v>5266</v>
      </c>
      <c r="AT571" s="1" t="s">
        <v>105</v>
      </c>
      <c r="AU571" s="1" t="s">
        <v>4280</v>
      </c>
      <c r="AV571" s="1" t="s">
        <v>1859</v>
      </c>
      <c r="AW571" s="1" t="s">
        <v>4859</v>
      </c>
      <c r="BG571" s="1" t="s">
        <v>105</v>
      </c>
      <c r="BH571" s="1" t="s">
        <v>4280</v>
      </c>
      <c r="BI571" s="1" t="s">
        <v>733</v>
      </c>
      <c r="BJ571" s="1" t="s">
        <v>5082</v>
      </c>
      <c r="BK571" s="1" t="s">
        <v>105</v>
      </c>
      <c r="BL571" s="1" t="s">
        <v>4280</v>
      </c>
      <c r="BM571" s="1" t="s">
        <v>1837</v>
      </c>
      <c r="BN571" s="1" t="s">
        <v>6281</v>
      </c>
      <c r="BO571" s="1" t="s">
        <v>42</v>
      </c>
      <c r="BP571" s="1" t="s">
        <v>5332</v>
      </c>
      <c r="BQ571" s="1" t="s">
        <v>1860</v>
      </c>
      <c r="BR571" s="1" t="s">
        <v>7156</v>
      </c>
      <c r="BS571" s="1" t="s">
        <v>41</v>
      </c>
      <c r="BT571" s="1" t="s">
        <v>5259</v>
      </c>
    </row>
    <row r="572" spans="1:72" ht="13.5" customHeight="1">
      <c r="A572" s="5" t="str">
        <f t="shared" si="29"/>
        <v>1861_화현내_0158</v>
      </c>
      <c r="B572" s="1">
        <v>1861</v>
      </c>
      <c r="C572" s="1" t="s">
        <v>9339</v>
      </c>
      <c r="D572" s="1" t="s">
        <v>9340</v>
      </c>
      <c r="E572" s="1">
        <v>571</v>
      </c>
      <c r="F572" s="1">
        <v>4</v>
      </c>
      <c r="G572" s="1" t="s">
        <v>1687</v>
      </c>
      <c r="H572" s="1" t="s">
        <v>4198</v>
      </c>
      <c r="I572" s="1">
        <v>4</v>
      </c>
      <c r="L572" s="1">
        <v>4</v>
      </c>
      <c r="M572" s="1" t="s">
        <v>8201</v>
      </c>
      <c r="N572" s="1" t="s">
        <v>8202</v>
      </c>
      <c r="S572" s="1" t="s">
        <v>49</v>
      </c>
      <c r="T572" s="1" t="s">
        <v>967</v>
      </c>
      <c r="W572" s="1" t="s">
        <v>135</v>
      </c>
      <c r="X572" s="1" t="s">
        <v>9037</v>
      </c>
      <c r="Y572" s="1" t="s">
        <v>10</v>
      </c>
      <c r="Z572" s="1" t="s">
        <v>4364</v>
      </c>
      <c r="AC572" s="1">
        <v>47</v>
      </c>
      <c r="AD572" s="1" t="s">
        <v>133</v>
      </c>
      <c r="AE572" s="1" t="s">
        <v>5247</v>
      </c>
      <c r="AJ572" s="1" t="s">
        <v>17</v>
      </c>
      <c r="AK572" s="1" t="s">
        <v>5254</v>
      </c>
      <c r="AL572" s="1" t="s">
        <v>95</v>
      </c>
      <c r="AM572" s="1" t="s">
        <v>5256</v>
      </c>
      <c r="AT572" s="1" t="s">
        <v>105</v>
      </c>
      <c r="AU572" s="1" t="s">
        <v>4280</v>
      </c>
      <c r="AV572" s="1" t="s">
        <v>1861</v>
      </c>
      <c r="AW572" s="1" t="s">
        <v>5741</v>
      </c>
      <c r="BG572" s="1" t="s">
        <v>105</v>
      </c>
      <c r="BH572" s="1" t="s">
        <v>4280</v>
      </c>
      <c r="BI572" s="1" t="s">
        <v>1862</v>
      </c>
      <c r="BJ572" s="1" t="s">
        <v>5517</v>
      </c>
      <c r="BK572" s="1" t="s">
        <v>105</v>
      </c>
      <c r="BL572" s="1" t="s">
        <v>4280</v>
      </c>
      <c r="BM572" s="1" t="s">
        <v>1863</v>
      </c>
      <c r="BN572" s="1" t="s">
        <v>6686</v>
      </c>
      <c r="BO572" s="1" t="s">
        <v>105</v>
      </c>
      <c r="BP572" s="1" t="s">
        <v>4280</v>
      </c>
      <c r="BQ572" s="1" t="s">
        <v>1864</v>
      </c>
      <c r="BR572" s="1" t="s">
        <v>7155</v>
      </c>
      <c r="BS572" s="1" t="s">
        <v>1865</v>
      </c>
      <c r="BT572" s="1" t="s">
        <v>7335</v>
      </c>
    </row>
    <row r="573" spans="1:31" ht="13.5" customHeight="1">
      <c r="A573" s="5" t="str">
        <f t="shared" si="29"/>
        <v>1861_화현내_0158</v>
      </c>
      <c r="B573" s="1">
        <v>1861</v>
      </c>
      <c r="C573" s="1" t="s">
        <v>9339</v>
      </c>
      <c r="D573" s="1" t="s">
        <v>9340</v>
      </c>
      <c r="E573" s="1">
        <v>572</v>
      </c>
      <c r="F573" s="1">
        <v>4</v>
      </c>
      <c r="G573" s="1" t="s">
        <v>1687</v>
      </c>
      <c r="H573" s="1" t="s">
        <v>4198</v>
      </c>
      <c r="I573" s="1">
        <v>4</v>
      </c>
      <c r="L573" s="1">
        <v>4</v>
      </c>
      <c r="M573" s="1" t="s">
        <v>8201</v>
      </c>
      <c r="N573" s="1" t="s">
        <v>8202</v>
      </c>
      <c r="T573" s="1" t="s">
        <v>9038</v>
      </c>
      <c r="U573" s="1" t="s">
        <v>59</v>
      </c>
      <c r="V573" s="1" t="s">
        <v>4282</v>
      </c>
      <c r="Y573" s="1" t="s">
        <v>1866</v>
      </c>
      <c r="Z573" s="1" t="s">
        <v>4969</v>
      </c>
      <c r="AD573" s="1" t="s">
        <v>224</v>
      </c>
      <c r="AE573" s="1" t="s">
        <v>5244</v>
      </c>
    </row>
    <row r="574" spans="1:72" ht="13.5" customHeight="1">
      <c r="A574" s="5" t="str">
        <f t="shared" si="29"/>
        <v>1861_화현내_0158</v>
      </c>
      <c r="B574" s="1">
        <v>1861</v>
      </c>
      <c r="C574" s="1" t="s">
        <v>9339</v>
      </c>
      <c r="D574" s="1" t="s">
        <v>9340</v>
      </c>
      <c r="E574" s="1">
        <v>573</v>
      </c>
      <c r="F574" s="1">
        <v>4</v>
      </c>
      <c r="G574" s="1" t="s">
        <v>1687</v>
      </c>
      <c r="H574" s="1" t="s">
        <v>4198</v>
      </c>
      <c r="I574" s="1">
        <v>4</v>
      </c>
      <c r="L574" s="1">
        <v>5</v>
      </c>
      <c r="M574" s="1" t="s">
        <v>8203</v>
      </c>
      <c r="N574" s="1" t="s">
        <v>8204</v>
      </c>
      <c r="T574" s="1" t="s">
        <v>8779</v>
      </c>
      <c r="U574" s="1" t="s">
        <v>37</v>
      </c>
      <c r="V574" s="1" t="s">
        <v>4283</v>
      </c>
      <c r="W574" s="1" t="s">
        <v>533</v>
      </c>
      <c r="X574" s="1" t="s">
        <v>4359</v>
      </c>
      <c r="Y574" s="1" t="s">
        <v>1867</v>
      </c>
      <c r="Z574" s="1" t="s">
        <v>4968</v>
      </c>
      <c r="AC574" s="1">
        <v>53</v>
      </c>
      <c r="AD574" s="1" t="s">
        <v>103</v>
      </c>
      <c r="AE574" s="1" t="s">
        <v>5215</v>
      </c>
      <c r="AJ574" s="1" t="s">
        <v>17</v>
      </c>
      <c r="AK574" s="1" t="s">
        <v>5254</v>
      </c>
      <c r="AL574" s="1" t="s">
        <v>465</v>
      </c>
      <c r="AM574" s="1" t="s">
        <v>5266</v>
      </c>
      <c r="AT574" s="1" t="s">
        <v>42</v>
      </c>
      <c r="AU574" s="1" t="s">
        <v>5332</v>
      </c>
      <c r="AV574" s="1" t="s">
        <v>1868</v>
      </c>
      <c r="AW574" s="1" t="s">
        <v>5740</v>
      </c>
      <c r="BG574" s="1" t="s">
        <v>42</v>
      </c>
      <c r="BH574" s="1" t="s">
        <v>5332</v>
      </c>
      <c r="BI574" s="1" t="s">
        <v>1869</v>
      </c>
      <c r="BJ574" s="1" t="s">
        <v>6110</v>
      </c>
      <c r="BK574" s="1" t="s">
        <v>42</v>
      </c>
      <c r="BL574" s="1" t="s">
        <v>5332</v>
      </c>
      <c r="BM574" s="1" t="s">
        <v>195</v>
      </c>
      <c r="BN574" s="1" t="s">
        <v>5943</v>
      </c>
      <c r="BO574" s="1" t="s">
        <v>42</v>
      </c>
      <c r="BP574" s="1" t="s">
        <v>5332</v>
      </c>
      <c r="BQ574" s="1" t="s">
        <v>1870</v>
      </c>
      <c r="BR574" s="1" t="s">
        <v>7154</v>
      </c>
      <c r="BS574" s="1" t="s">
        <v>141</v>
      </c>
      <c r="BT574" s="1" t="s">
        <v>5296</v>
      </c>
    </row>
    <row r="575" spans="1:72" ht="13.5" customHeight="1">
      <c r="A575" s="5" t="str">
        <f t="shared" si="29"/>
        <v>1861_화현내_0158</v>
      </c>
      <c r="B575" s="1">
        <v>1861</v>
      </c>
      <c r="C575" s="1" t="s">
        <v>9339</v>
      </c>
      <c r="D575" s="1" t="s">
        <v>9340</v>
      </c>
      <c r="E575" s="1">
        <v>574</v>
      </c>
      <c r="F575" s="1">
        <v>4</v>
      </c>
      <c r="G575" s="1" t="s">
        <v>1687</v>
      </c>
      <c r="H575" s="1" t="s">
        <v>4198</v>
      </c>
      <c r="I575" s="1">
        <v>4</v>
      </c>
      <c r="L575" s="1">
        <v>5</v>
      </c>
      <c r="M575" s="1" t="s">
        <v>8203</v>
      </c>
      <c r="N575" s="1" t="s">
        <v>8204</v>
      </c>
      <c r="S575" s="1" t="s">
        <v>49</v>
      </c>
      <c r="T575" s="1" t="s">
        <v>967</v>
      </c>
      <c r="W575" s="1" t="s">
        <v>72</v>
      </c>
      <c r="X575" s="1" t="s">
        <v>4341</v>
      </c>
      <c r="Y575" s="1" t="s">
        <v>51</v>
      </c>
      <c r="Z575" s="1" t="s">
        <v>4387</v>
      </c>
      <c r="AC575" s="1">
        <v>53</v>
      </c>
      <c r="AJ575" s="1" t="s">
        <v>17</v>
      </c>
      <c r="AK575" s="1" t="s">
        <v>5254</v>
      </c>
      <c r="AL575" s="1" t="s">
        <v>1779</v>
      </c>
      <c r="AM575" s="1" t="s">
        <v>5273</v>
      </c>
      <c r="AT575" s="1" t="s">
        <v>42</v>
      </c>
      <c r="AU575" s="1" t="s">
        <v>5332</v>
      </c>
      <c r="AV575" s="1" t="s">
        <v>1871</v>
      </c>
      <c r="AW575" s="1" t="s">
        <v>5739</v>
      </c>
      <c r="BG575" s="1" t="s">
        <v>42</v>
      </c>
      <c r="BH575" s="1" t="s">
        <v>5332</v>
      </c>
      <c r="BI575" s="1" t="s">
        <v>1872</v>
      </c>
      <c r="BJ575" s="1" t="s">
        <v>6277</v>
      </c>
      <c r="BM575" s="1" t="s">
        <v>1873</v>
      </c>
      <c r="BN575" s="1" t="s">
        <v>4593</v>
      </c>
      <c r="BO575" s="1" t="s">
        <v>42</v>
      </c>
      <c r="BP575" s="1" t="s">
        <v>5332</v>
      </c>
      <c r="BQ575" s="1" t="s">
        <v>1874</v>
      </c>
      <c r="BR575" s="1" t="s">
        <v>7667</v>
      </c>
      <c r="BS575" s="1" t="s">
        <v>125</v>
      </c>
      <c r="BT575" s="1" t="s">
        <v>5270</v>
      </c>
    </row>
    <row r="576" spans="1:31" ht="13.5" customHeight="1">
      <c r="A576" s="5" t="str">
        <f t="shared" si="29"/>
        <v>1861_화현내_0158</v>
      </c>
      <c r="B576" s="1">
        <v>1861</v>
      </c>
      <c r="C576" s="1" t="s">
        <v>9339</v>
      </c>
      <c r="D576" s="1" t="s">
        <v>9340</v>
      </c>
      <c r="E576" s="1">
        <v>575</v>
      </c>
      <c r="F576" s="1">
        <v>4</v>
      </c>
      <c r="G576" s="1" t="s">
        <v>1687</v>
      </c>
      <c r="H576" s="1" t="s">
        <v>4198</v>
      </c>
      <c r="I576" s="1">
        <v>4</v>
      </c>
      <c r="L576" s="1">
        <v>5</v>
      </c>
      <c r="M576" s="1" t="s">
        <v>8203</v>
      </c>
      <c r="N576" s="1" t="s">
        <v>8204</v>
      </c>
      <c r="T576" s="1" t="s">
        <v>8782</v>
      </c>
      <c r="U576" s="1" t="s">
        <v>59</v>
      </c>
      <c r="V576" s="1" t="s">
        <v>4282</v>
      </c>
      <c r="Y576" s="1" t="s">
        <v>1875</v>
      </c>
      <c r="Z576" s="1" t="s">
        <v>7470</v>
      </c>
      <c r="AD576" s="1" t="s">
        <v>394</v>
      </c>
      <c r="AE576" s="1" t="s">
        <v>5230</v>
      </c>
    </row>
    <row r="577" spans="1:72" ht="13.5" customHeight="1">
      <c r="A577" s="5" t="str">
        <f t="shared" si="29"/>
        <v>1861_화현내_0158</v>
      </c>
      <c r="B577" s="1">
        <v>1861</v>
      </c>
      <c r="C577" s="1" t="s">
        <v>9339</v>
      </c>
      <c r="D577" s="1" t="s">
        <v>9340</v>
      </c>
      <c r="E577" s="1">
        <v>576</v>
      </c>
      <c r="F577" s="1">
        <v>4</v>
      </c>
      <c r="G577" s="1" t="s">
        <v>1687</v>
      </c>
      <c r="H577" s="1" t="s">
        <v>4198</v>
      </c>
      <c r="I577" s="1">
        <v>5</v>
      </c>
      <c r="J577" s="1" t="s">
        <v>1876</v>
      </c>
      <c r="K577" s="1" t="s">
        <v>7403</v>
      </c>
      <c r="L577" s="1">
        <v>1</v>
      </c>
      <c r="M577" s="1" t="s">
        <v>8205</v>
      </c>
      <c r="N577" s="1" t="s">
        <v>8206</v>
      </c>
      <c r="T577" s="1" t="s">
        <v>9039</v>
      </c>
      <c r="U577" s="1" t="s">
        <v>37</v>
      </c>
      <c r="V577" s="1" t="s">
        <v>4283</v>
      </c>
      <c r="W577" s="1" t="s">
        <v>1090</v>
      </c>
      <c r="X577" s="1" t="s">
        <v>4347</v>
      </c>
      <c r="Y577" s="1" t="s">
        <v>1877</v>
      </c>
      <c r="Z577" s="1" t="s">
        <v>4967</v>
      </c>
      <c r="AC577" s="1">
        <v>25</v>
      </c>
      <c r="AD577" s="1" t="s">
        <v>81</v>
      </c>
      <c r="AE577" s="1" t="s">
        <v>5240</v>
      </c>
      <c r="AJ577" s="1" t="s">
        <v>17</v>
      </c>
      <c r="AK577" s="1" t="s">
        <v>5254</v>
      </c>
      <c r="AL577" s="1" t="s">
        <v>1087</v>
      </c>
      <c r="AM577" s="1" t="s">
        <v>5279</v>
      </c>
      <c r="AT577" s="1" t="s">
        <v>42</v>
      </c>
      <c r="AU577" s="1" t="s">
        <v>5332</v>
      </c>
      <c r="AV577" s="1" t="s">
        <v>1878</v>
      </c>
      <c r="AW577" s="1" t="s">
        <v>5738</v>
      </c>
      <c r="BG577" s="1" t="s">
        <v>37</v>
      </c>
      <c r="BH577" s="1" t="s">
        <v>4283</v>
      </c>
      <c r="BI577" s="1" t="s">
        <v>1879</v>
      </c>
      <c r="BJ577" s="1" t="s">
        <v>5726</v>
      </c>
      <c r="BK577" s="1" t="s">
        <v>42</v>
      </c>
      <c r="BL577" s="1" t="s">
        <v>5332</v>
      </c>
      <c r="BM577" s="1" t="s">
        <v>1880</v>
      </c>
      <c r="BN577" s="1" t="s">
        <v>5529</v>
      </c>
      <c r="BO577" s="1" t="s">
        <v>42</v>
      </c>
      <c r="BP577" s="1" t="s">
        <v>5332</v>
      </c>
      <c r="BQ577" s="1" t="s">
        <v>1881</v>
      </c>
      <c r="BR577" s="1" t="s">
        <v>7765</v>
      </c>
      <c r="BS577" s="1" t="s">
        <v>1882</v>
      </c>
      <c r="BT577" s="1" t="s">
        <v>5304</v>
      </c>
    </row>
    <row r="578" spans="1:70" ht="13.5" customHeight="1">
      <c r="A578" s="5" t="str">
        <f t="shared" si="29"/>
        <v>1861_화현내_0158</v>
      </c>
      <c r="B578" s="1">
        <v>1861</v>
      </c>
      <c r="C578" s="1" t="s">
        <v>9339</v>
      </c>
      <c r="D578" s="1" t="s">
        <v>9340</v>
      </c>
      <c r="E578" s="1">
        <v>577</v>
      </c>
      <c r="F578" s="1">
        <v>4</v>
      </c>
      <c r="G578" s="1" t="s">
        <v>1687</v>
      </c>
      <c r="H578" s="1" t="s">
        <v>4198</v>
      </c>
      <c r="I578" s="1">
        <v>5</v>
      </c>
      <c r="L578" s="1">
        <v>1</v>
      </c>
      <c r="M578" s="1" t="s">
        <v>8205</v>
      </c>
      <c r="N578" s="1" t="s">
        <v>8206</v>
      </c>
      <c r="S578" s="1" t="s">
        <v>49</v>
      </c>
      <c r="T578" s="1" t="s">
        <v>967</v>
      </c>
      <c r="W578" s="1" t="s">
        <v>1801</v>
      </c>
      <c r="X578" s="1" t="s">
        <v>9040</v>
      </c>
      <c r="Y578" s="1" t="s">
        <v>10</v>
      </c>
      <c r="Z578" s="1" t="s">
        <v>4364</v>
      </c>
      <c r="AC578" s="1">
        <v>24</v>
      </c>
      <c r="AJ578" s="1" t="s">
        <v>17</v>
      </c>
      <c r="AK578" s="1" t="s">
        <v>5254</v>
      </c>
      <c r="AL578" s="1" t="s">
        <v>1883</v>
      </c>
      <c r="AM578" s="1" t="s">
        <v>7364</v>
      </c>
      <c r="AT578" s="1" t="s">
        <v>42</v>
      </c>
      <c r="AU578" s="1" t="s">
        <v>5332</v>
      </c>
      <c r="AV578" s="1" t="s">
        <v>536</v>
      </c>
      <c r="AW578" s="1" t="s">
        <v>5737</v>
      </c>
      <c r="BG578" s="1" t="s">
        <v>42</v>
      </c>
      <c r="BH578" s="1" t="s">
        <v>5332</v>
      </c>
      <c r="BI578" s="1" t="s">
        <v>1884</v>
      </c>
      <c r="BJ578" s="1" t="s">
        <v>5531</v>
      </c>
      <c r="BK578" s="1" t="s">
        <v>42</v>
      </c>
      <c r="BL578" s="1" t="s">
        <v>5332</v>
      </c>
      <c r="BM578" s="1" t="s">
        <v>1885</v>
      </c>
      <c r="BN578" s="1" t="s">
        <v>6685</v>
      </c>
      <c r="BO578" s="1" t="s">
        <v>42</v>
      </c>
      <c r="BP578" s="1" t="s">
        <v>5332</v>
      </c>
      <c r="BQ578" s="1" t="s">
        <v>1886</v>
      </c>
      <c r="BR578" s="1" t="s">
        <v>7153</v>
      </c>
    </row>
    <row r="579" spans="1:31" ht="13.5" customHeight="1">
      <c r="A579" s="5" t="str">
        <f t="shared" si="29"/>
        <v>1861_화현내_0158</v>
      </c>
      <c r="B579" s="1">
        <v>1861</v>
      </c>
      <c r="C579" s="1" t="s">
        <v>9339</v>
      </c>
      <c r="D579" s="1" t="s">
        <v>9340</v>
      </c>
      <c r="E579" s="1">
        <v>578</v>
      </c>
      <c r="F579" s="1">
        <v>4</v>
      </c>
      <c r="G579" s="1" t="s">
        <v>1687</v>
      </c>
      <c r="H579" s="1" t="s">
        <v>4198</v>
      </c>
      <c r="I579" s="1">
        <v>5</v>
      </c>
      <c r="L579" s="1">
        <v>1</v>
      </c>
      <c r="M579" s="1" t="s">
        <v>8205</v>
      </c>
      <c r="N579" s="1" t="s">
        <v>8206</v>
      </c>
      <c r="S579" s="1" t="s">
        <v>96</v>
      </c>
      <c r="T579" s="1" t="s">
        <v>4261</v>
      </c>
      <c r="W579" s="1" t="s">
        <v>135</v>
      </c>
      <c r="X579" s="1" t="s">
        <v>9041</v>
      </c>
      <c r="Y579" s="1" t="s">
        <v>51</v>
      </c>
      <c r="Z579" s="1" t="s">
        <v>4387</v>
      </c>
      <c r="AC579" s="1">
        <v>47</v>
      </c>
      <c r="AD579" s="1" t="s">
        <v>133</v>
      </c>
      <c r="AE579" s="1" t="s">
        <v>5247</v>
      </c>
    </row>
    <row r="580" spans="1:29" ht="13.5" customHeight="1">
      <c r="A580" s="5" t="str">
        <f t="shared" si="29"/>
        <v>1861_화현내_0158</v>
      </c>
      <c r="B580" s="1">
        <v>1861</v>
      </c>
      <c r="C580" s="1" t="s">
        <v>9339</v>
      </c>
      <c r="D580" s="1" t="s">
        <v>9340</v>
      </c>
      <c r="E580" s="1">
        <v>579</v>
      </c>
      <c r="F580" s="1">
        <v>4</v>
      </c>
      <c r="G580" s="1" t="s">
        <v>1687</v>
      </c>
      <c r="H580" s="1" t="s">
        <v>4198</v>
      </c>
      <c r="I580" s="1">
        <v>5</v>
      </c>
      <c r="L580" s="1">
        <v>1</v>
      </c>
      <c r="M580" s="1" t="s">
        <v>8205</v>
      </c>
      <c r="N580" s="1" t="s">
        <v>8206</v>
      </c>
      <c r="T580" s="1" t="s">
        <v>9042</v>
      </c>
      <c r="U580" s="1" t="s">
        <v>59</v>
      </c>
      <c r="V580" s="1" t="s">
        <v>4282</v>
      </c>
      <c r="Y580" s="1" t="s">
        <v>1887</v>
      </c>
      <c r="Z580" s="1" t="s">
        <v>4852</v>
      </c>
      <c r="AC580" s="1">
        <v>19</v>
      </c>
    </row>
    <row r="581" spans="1:72" ht="13.5" customHeight="1">
      <c r="A581" s="5" t="str">
        <f t="shared" si="29"/>
        <v>1861_화현내_0158</v>
      </c>
      <c r="B581" s="1">
        <v>1861</v>
      </c>
      <c r="C581" s="1" t="s">
        <v>9339</v>
      </c>
      <c r="D581" s="1" t="s">
        <v>9340</v>
      </c>
      <c r="E581" s="1">
        <v>580</v>
      </c>
      <c r="F581" s="1">
        <v>4</v>
      </c>
      <c r="G581" s="1" t="s">
        <v>1687</v>
      </c>
      <c r="H581" s="1" t="s">
        <v>4198</v>
      </c>
      <c r="I581" s="1">
        <v>5</v>
      </c>
      <c r="L581" s="1">
        <v>2</v>
      </c>
      <c r="M581" s="1" t="s">
        <v>8207</v>
      </c>
      <c r="N581" s="1" t="s">
        <v>8208</v>
      </c>
      <c r="O581" s="1" t="s">
        <v>6</v>
      </c>
      <c r="P581" s="1" t="s">
        <v>4255</v>
      </c>
      <c r="T581" s="1" t="s">
        <v>8911</v>
      </c>
      <c r="U581" s="1" t="s">
        <v>37</v>
      </c>
      <c r="V581" s="1" t="s">
        <v>4283</v>
      </c>
      <c r="W581" s="1" t="s">
        <v>97</v>
      </c>
      <c r="X581" s="1" t="s">
        <v>9043</v>
      </c>
      <c r="Y581" s="1" t="s">
        <v>1888</v>
      </c>
      <c r="Z581" s="1" t="s">
        <v>4966</v>
      </c>
      <c r="AC581" s="1">
        <v>35</v>
      </c>
      <c r="AD581" s="1" t="s">
        <v>205</v>
      </c>
      <c r="AE581" s="1" t="s">
        <v>5214</v>
      </c>
      <c r="AJ581" s="1" t="s">
        <v>17</v>
      </c>
      <c r="AK581" s="1" t="s">
        <v>5254</v>
      </c>
      <c r="AL581" s="1" t="s">
        <v>88</v>
      </c>
      <c r="AM581" s="1" t="s">
        <v>7489</v>
      </c>
      <c r="AT581" s="1" t="s">
        <v>42</v>
      </c>
      <c r="AU581" s="1" t="s">
        <v>5332</v>
      </c>
      <c r="AV581" s="1" t="s">
        <v>1889</v>
      </c>
      <c r="AW581" s="1" t="s">
        <v>5736</v>
      </c>
      <c r="BG581" s="1" t="s">
        <v>42</v>
      </c>
      <c r="BH581" s="1" t="s">
        <v>5332</v>
      </c>
      <c r="BI581" s="1" t="s">
        <v>1890</v>
      </c>
      <c r="BJ581" s="1" t="s">
        <v>6276</v>
      </c>
      <c r="BK581" s="1" t="s">
        <v>42</v>
      </c>
      <c r="BL581" s="1" t="s">
        <v>5332</v>
      </c>
      <c r="BM581" s="1" t="s">
        <v>1829</v>
      </c>
      <c r="BN581" s="1" t="s">
        <v>4475</v>
      </c>
      <c r="BO581" s="1" t="s">
        <v>42</v>
      </c>
      <c r="BP581" s="1" t="s">
        <v>5332</v>
      </c>
      <c r="BQ581" s="1" t="s">
        <v>1891</v>
      </c>
      <c r="BR581" s="1" t="s">
        <v>7152</v>
      </c>
      <c r="BS581" s="1" t="s">
        <v>130</v>
      </c>
      <c r="BT581" s="1" t="s">
        <v>5257</v>
      </c>
    </row>
    <row r="582" spans="1:72" ht="13.5" customHeight="1">
      <c r="A582" s="5" t="str">
        <f aca="true" t="shared" si="30" ref="A582:A598">HYPERLINK("http://kyu.snu.ac.kr/sdhj/index.jsp?type=hj/GK14782_00IH_0001_0159.jpg","1861_화현내_0159")</f>
        <v>1861_화현내_0159</v>
      </c>
      <c r="B582" s="1">
        <v>1861</v>
      </c>
      <c r="C582" s="1" t="s">
        <v>9339</v>
      </c>
      <c r="D582" s="1" t="s">
        <v>9340</v>
      </c>
      <c r="E582" s="1">
        <v>581</v>
      </c>
      <c r="F582" s="1">
        <v>4</v>
      </c>
      <c r="G582" s="1" t="s">
        <v>1687</v>
      </c>
      <c r="H582" s="1" t="s">
        <v>4198</v>
      </c>
      <c r="I582" s="1">
        <v>5</v>
      </c>
      <c r="L582" s="1">
        <v>2</v>
      </c>
      <c r="M582" s="1" t="s">
        <v>8207</v>
      </c>
      <c r="N582" s="1" t="s">
        <v>8208</v>
      </c>
      <c r="S582" s="1" t="s">
        <v>49</v>
      </c>
      <c r="T582" s="1" t="s">
        <v>967</v>
      </c>
      <c r="W582" s="1" t="s">
        <v>160</v>
      </c>
      <c r="X582" s="1" t="s">
        <v>4340</v>
      </c>
      <c r="Y582" s="1" t="s">
        <v>10</v>
      </c>
      <c r="Z582" s="1" t="s">
        <v>4364</v>
      </c>
      <c r="AC582" s="1">
        <v>34</v>
      </c>
      <c r="AJ582" s="1" t="s">
        <v>17</v>
      </c>
      <c r="AK582" s="1" t="s">
        <v>5254</v>
      </c>
      <c r="AL582" s="1" t="s">
        <v>95</v>
      </c>
      <c r="AM582" s="1" t="s">
        <v>5256</v>
      </c>
      <c r="AT582" s="1" t="s">
        <v>37</v>
      </c>
      <c r="AU582" s="1" t="s">
        <v>4283</v>
      </c>
      <c r="AV582" s="1" t="s">
        <v>1892</v>
      </c>
      <c r="AW582" s="1" t="s">
        <v>5593</v>
      </c>
      <c r="BG582" s="1" t="s">
        <v>42</v>
      </c>
      <c r="BH582" s="1" t="s">
        <v>5332</v>
      </c>
      <c r="BI582" s="1" t="s">
        <v>1893</v>
      </c>
      <c r="BJ582" s="1" t="s">
        <v>6056</v>
      </c>
      <c r="BK582" s="1" t="s">
        <v>42</v>
      </c>
      <c r="BL582" s="1" t="s">
        <v>5332</v>
      </c>
      <c r="BM582" s="1" t="s">
        <v>1869</v>
      </c>
      <c r="BN582" s="1" t="s">
        <v>6110</v>
      </c>
      <c r="BO582" s="1" t="s">
        <v>42</v>
      </c>
      <c r="BP582" s="1" t="s">
        <v>5332</v>
      </c>
      <c r="BQ582" s="1" t="s">
        <v>1894</v>
      </c>
      <c r="BR582" s="1" t="s">
        <v>6933</v>
      </c>
      <c r="BS582" s="1" t="s">
        <v>1280</v>
      </c>
      <c r="BT582" s="1" t="s">
        <v>5313</v>
      </c>
    </row>
    <row r="583" spans="1:31" ht="13.5" customHeight="1">
      <c r="A583" s="5" t="str">
        <f t="shared" si="30"/>
        <v>1861_화현내_0159</v>
      </c>
      <c r="B583" s="1">
        <v>1861</v>
      </c>
      <c r="C583" s="1" t="s">
        <v>9339</v>
      </c>
      <c r="D583" s="1" t="s">
        <v>9340</v>
      </c>
      <c r="E583" s="1">
        <v>582</v>
      </c>
      <c r="F583" s="1">
        <v>4</v>
      </c>
      <c r="G583" s="1" t="s">
        <v>1687</v>
      </c>
      <c r="H583" s="1" t="s">
        <v>4198</v>
      </c>
      <c r="I583" s="1">
        <v>5</v>
      </c>
      <c r="L583" s="1">
        <v>2</v>
      </c>
      <c r="M583" s="1" t="s">
        <v>8207</v>
      </c>
      <c r="N583" s="1" t="s">
        <v>8208</v>
      </c>
      <c r="T583" s="1" t="s">
        <v>8912</v>
      </c>
      <c r="U583" s="1" t="s">
        <v>59</v>
      </c>
      <c r="V583" s="1" t="s">
        <v>4282</v>
      </c>
      <c r="Y583" s="1" t="s">
        <v>1895</v>
      </c>
      <c r="Z583" s="1" t="s">
        <v>4965</v>
      </c>
      <c r="AC583" s="1">
        <v>29</v>
      </c>
      <c r="AD583" s="1" t="s">
        <v>185</v>
      </c>
      <c r="AE583" s="1" t="s">
        <v>5248</v>
      </c>
    </row>
    <row r="584" spans="1:72" ht="13.5" customHeight="1">
      <c r="A584" s="5" t="str">
        <f t="shared" si="30"/>
        <v>1861_화현내_0159</v>
      </c>
      <c r="B584" s="1">
        <v>1861</v>
      </c>
      <c r="C584" s="1" t="s">
        <v>9339</v>
      </c>
      <c r="D584" s="1" t="s">
        <v>9340</v>
      </c>
      <c r="E584" s="1">
        <v>583</v>
      </c>
      <c r="F584" s="1">
        <v>4</v>
      </c>
      <c r="G584" s="1" t="s">
        <v>1687</v>
      </c>
      <c r="H584" s="1" t="s">
        <v>4198</v>
      </c>
      <c r="I584" s="1">
        <v>5</v>
      </c>
      <c r="L584" s="1">
        <v>3</v>
      </c>
      <c r="M584" s="1" t="s">
        <v>1876</v>
      </c>
      <c r="N584" s="1" t="s">
        <v>7403</v>
      </c>
      <c r="T584" s="1" t="s">
        <v>8783</v>
      </c>
      <c r="U584" s="1" t="s">
        <v>37</v>
      </c>
      <c r="V584" s="1" t="s">
        <v>4283</v>
      </c>
      <c r="W584" s="1" t="s">
        <v>135</v>
      </c>
      <c r="X584" s="1" t="s">
        <v>9044</v>
      </c>
      <c r="Y584" s="1" t="s">
        <v>1896</v>
      </c>
      <c r="Z584" s="1" t="s">
        <v>4634</v>
      </c>
      <c r="AC584" s="1">
        <v>35</v>
      </c>
      <c r="AD584" s="1" t="s">
        <v>205</v>
      </c>
      <c r="AE584" s="1" t="s">
        <v>5214</v>
      </c>
      <c r="AJ584" s="1" t="s">
        <v>17</v>
      </c>
      <c r="AK584" s="1" t="s">
        <v>5254</v>
      </c>
      <c r="AL584" s="1" t="s">
        <v>381</v>
      </c>
      <c r="AM584" s="1" t="s">
        <v>5290</v>
      </c>
      <c r="AT584" s="1" t="s">
        <v>42</v>
      </c>
      <c r="AU584" s="1" t="s">
        <v>5332</v>
      </c>
      <c r="AV584" s="1" t="s">
        <v>1897</v>
      </c>
      <c r="AW584" s="1" t="s">
        <v>4542</v>
      </c>
      <c r="BG584" s="1" t="s">
        <v>42</v>
      </c>
      <c r="BH584" s="1" t="s">
        <v>5332</v>
      </c>
      <c r="BI584" s="1" t="s">
        <v>9045</v>
      </c>
      <c r="BJ584" s="1" t="s">
        <v>9046</v>
      </c>
      <c r="BK584" s="1" t="s">
        <v>42</v>
      </c>
      <c r="BL584" s="1" t="s">
        <v>5332</v>
      </c>
      <c r="BM584" s="1" t="s">
        <v>1898</v>
      </c>
      <c r="BN584" s="1" t="s">
        <v>6639</v>
      </c>
      <c r="BO584" s="1" t="s">
        <v>42</v>
      </c>
      <c r="BP584" s="1" t="s">
        <v>5332</v>
      </c>
      <c r="BQ584" s="1" t="s">
        <v>1899</v>
      </c>
      <c r="BR584" s="1" t="s">
        <v>7548</v>
      </c>
      <c r="BS584" s="1" t="s">
        <v>88</v>
      </c>
      <c r="BT584" s="1" t="s">
        <v>7489</v>
      </c>
    </row>
    <row r="585" spans="1:72" ht="13.5" customHeight="1">
      <c r="A585" s="5" t="str">
        <f t="shared" si="30"/>
        <v>1861_화현내_0159</v>
      </c>
      <c r="B585" s="1">
        <v>1861</v>
      </c>
      <c r="C585" s="1" t="s">
        <v>9339</v>
      </c>
      <c r="D585" s="1" t="s">
        <v>9340</v>
      </c>
      <c r="E585" s="1">
        <v>584</v>
      </c>
      <c r="F585" s="1">
        <v>4</v>
      </c>
      <c r="G585" s="1" t="s">
        <v>1687</v>
      </c>
      <c r="H585" s="1" t="s">
        <v>4198</v>
      </c>
      <c r="I585" s="1">
        <v>5</v>
      </c>
      <c r="L585" s="1">
        <v>3</v>
      </c>
      <c r="M585" s="1" t="s">
        <v>1876</v>
      </c>
      <c r="N585" s="1" t="s">
        <v>7403</v>
      </c>
      <c r="S585" s="1" t="s">
        <v>49</v>
      </c>
      <c r="T585" s="1" t="s">
        <v>967</v>
      </c>
      <c r="W585" s="1" t="s">
        <v>97</v>
      </c>
      <c r="X585" s="1" t="s">
        <v>8784</v>
      </c>
      <c r="Y585" s="1" t="s">
        <v>51</v>
      </c>
      <c r="Z585" s="1" t="s">
        <v>4387</v>
      </c>
      <c r="AC585" s="1">
        <v>38</v>
      </c>
      <c r="AD585" s="1" t="s">
        <v>52</v>
      </c>
      <c r="AE585" s="1" t="s">
        <v>5201</v>
      </c>
      <c r="AJ585" s="1" t="s">
        <v>17</v>
      </c>
      <c r="AK585" s="1" t="s">
        <v>5254</v>
      </c>
      <c r="AL585" s="1" t="s">
        <v>88</v>
      </c>
      <c r="AM585" s="1" t="s">
        <v>7489</v>
      </c>
      <c r="AT585" s="1" t="s">
        <v>37</v>
      </c>
      <c r="AU585" s="1" t="s">
        <v>4283</v>
      </c>
      <c r="AV585" s="1" t="s">
        <v>1900</v>
      </c>
      <c r="AW585" s="1" t="s">
        <v>4774</v>
      </c>
      <c r="BG585" s="1" t="s">
        <v>42</v>
      </c>
      <c r="BH585" s="1" t="s">
        <v>5332</v>
      </c>
      <c r="BI585" s="1" t="s">
        <v>1901</v>
      </c>
      <c r="BJ585" s="1" t="s">
        <v>6275</v>
      </c>
      <c r="BK585" s="1" t="s">
        <v>42</v>
      </c>
      <c r="BL585" s="1" t="s">
        <v>5332</v>
      </c>
      <c r="BM585" s="1" t="s">
        <v>648</v>
      </c>
      <c r="BN585" s="1" t="s">
        <v>4562</v>
      </c>
      <c r="BO585" s="1" t="s">
        <v>42</v>
      </c>
      <c r="BP585" s="1" t="s">
        <v>5332</v>
      </c>
      <c r="BQ585" s="1" t="s">
        <v>1902</v>
      </c>
      <c r="BR585" s="1" t="s">
        <v>7151</v>
      </c>
      <c r="BS585" s="1" t="s">
        <v>388</v>
      </c>
      <c r="BT585" s="1" t="s">
        <v>5267</v>
      </c>
    </row>
    <row r="586" spans="1:31" ht="13.5" customHeight="1">
      <c r="A586" s="5" t="str">
        <f t="shared" si="30"/>
        <v>1861_화현내_0159</v>
      </c>
      <c r="B586" s="1">
        <v>1861</v>
      </c>
      <c r="C586" s="1" t="s">
        <v>9339</v>
      </c>
      <c r="D586" s="1" t="s">
        <v>9340</v>
      </c>
      <c r="E586" s="1">
        <v>585</v>
      </c>
      <c r="F586" s="1">
        <v>4</v>
      </c>
      <c r="G586" s="1" t="s">
        <v>1687</v>
      </c>
      <c r="H586" s="1" t="s">
        <v>4198</v>
      </c>
      <c r="I586" s="1">
        <v>5</v>
      </c>
      <c r="L586" s="1">
        <v>3</v>
      </c>
      <c r="M586" s="1" t="s">
        <v>1876</v>
      </c>
      <c r="N586" s="1" t="s">
        <v>7403</v>
      </c>
      <c r="T586" s="1" t="s">
        <v>9047</v>
      </c>
      <c r="U586" s="1" t="s">
        <v>59</v>
      </c>
      <c r="V586" s="1" t="s">
        <v>4282</v>
      </c>
      <c r="Y586" s="1" t="s">
        <v>1478</v>
      </c>
      <c r="Z586" s="1" t="s">
        <v>4436</v>
      </c>
      <c r="AC586" s="1">
        <v>19</v>
      </c>
      <c r="AD586" s="1" t="s">
        <v>564</v>
      </c>
      <c r="AE586" s="1" t="s">
        <v>5221</v>
      </c>
    </row>
    <row r="587" spans="1:72" ht="13.5" customHeight="1">
      <c r="A587" s="5" t="str">
        <f t="shared" si="30"/>
        <v>1861_화현내_0159</v>
      </c>
      <c r="B587" s="1">
        <v>1861</v>
      </c>
      <c r="C587" s="1" t="s">
        <v>9339</v>
      </c>
      <c r="D587" s="1" t="s">
        <v>9340</v>
      </c>
      <c r="E587" s="1">
        <v>586</v>
      </c>
      <c r="F587" s="1">
        <v>4</v>
      </c>
      <c r="G587" s="1" t="s">
        <v>1687</v>
      </c>
      <c r="H587" s="1" t="s">
        <v>4198</v>
      </c>
      <c r="I587" s="1">
        <v>5</v>
      </c>
      <c r="L587" s="1">
        <v>4</v>
      </c>
      <c r="M587" s="1" t="s">
        <v>8209</v>
      </c>
      <c r="N587" s="1" t="s">
        <v>8210</v>
      </c>
      <c r="T587" s="1" t="s">
        <v>9048</v>
      </c>
      <c r="U587" s="1" t="s">
        <v>37</v>
      </c>
      <c r="V587" s="1" t="s">
        <v>4283</v>
      </c>
      <c r="W587" s="1" t="s">
        <v>1090</v>
      </c>
      <c r="X587" s="1" t="s">
        <v>4347</v>
      </c>
      <c r="Y587" s="1" t="s">
        <v>1903</v>
      </c>
      <c r="Z587" s="1" t="s">
        <v>4964</v>
      </c>
      <c r="AC587" s="1">
        <v>48</v>
      </c>
      <c r="AD587" s="1" t="s">
        <v>83</v>
      </c>
      <c r="AE587" s="1" t="s">
        <v>5209</v>
      </c>
      <c r="AJ587" s="1" t="s">
        <v>17</v>
      </c>
      <c r="AK587" s="1" t="s">
        <v>5254</v>
      </c>
      <c r="AL587" s="1" t="s">
        <v>1087</v>
      </c>
      <c r="AM587" s="1" t="s">
        <v>5279</v>
      </c>
      <c r="AT587" s="1" t="s">
        <v>42</v>
      </c>
      <c r="AU587" s="1" t="s">
        <v>5332</v>
      </c>
      <c r="AV587" s="1" t="s">
        <v>1904</v>
      </c>
      <c r="AW587" s="1" t="s">
        <v>5735</v>
      </c>
      <c r="BG587" s="1" t="s">
        <v>42</v>
      </c>
      <c r="BH587" s="1" t="s">
        <v>5332</v>
      </c>
      <c r="BI587" s="1" t="s">
        <v>1691</v>
      </c>
      <c r="BJ587" s="1" t="s">
        <v>4999</v>
      </c>
      <c r="BK587" s="1" t="s">
        <v>42</v>
      </c>
      <c r="BL587" s="1" t="s">
        <v>5332</v>
      </c>
      <c r="BM587" s="1" t="s">
        <v>1692</v>
      </c>
      <c r="BN587" s="1" t="s">
        <v>6684</v>
      </c>
      <c r="BO587" s="1" t="s">
        <v>42</v>
      </c>
      <c r="BP587" s="1" t="s">
        <v>5332</v>
      </c>
      <c r="BQ587" s="1" t="s">
        <v>1905</v>
      </c>
      <c r="BR587" s="1" t="s">
        <v>7150</v>
      </c>
      <c r="BS587" s="1" t="s">
        <v>1742</v>
      </c>
      <c r="BT587" s="1" t="s">
        <v>5268</v>
      </c>
    </row>
    <row r="588" spans="1:72" ht="13.5" customHeight="1">
      <c r="A588" s="5" t="str">
        <f t="shared" si="30"/>
        <v>1861_화현내_0159</v>
      </c>
      <c r="B588" s="1">
        <v>1861</v>
      </c>
      <c r="C588" s="1" t="s">
        <v>9339</v>
      </c>
      <c r="D588" s="1" t="s">
        <v>9340</v>
      </c>
      <c r="E588" s="1">
        <v>587</v>
      </c>
      <c r="F588" s="1">
        <v>4</v>
      </c>
      <c r="G588" s="1" t="s">
        <v>1687</v>
      </c>
      <c r="H588" s="1" t="s">
        <v>4198</v>
      </c>
      <c r="I588" s="1">
        <v>5</v>
      </c>
      <c r="L588" s="1">
        <v>4</v>
      </c>
      <c r="M588" s="1" t="s">
        <v>8209</v>
      </c>
      <c r="N588" s="1" t="s">
        <v>8210</v>
      </c>
      <c r="S588" s="1" t="s">
        <v>49</v>
      </c>
      <c r="T588" s="1" t="s">
        <v>967</v>
      </c>
      <c r="W588" s="1" t="s">
        <v>135</v>
      </c>
      <c r="X588" s="1" t="s">
        <v>9049</v>
      </c>
      <c r="Y588" s="1" t="s">
        <v>51</v>
      </c>
      <c r="Z588" s="1" t="s">
        <v>4387</v>
      </c>
      <c r="AC588" s="1">
        <v>46</v>
      </c>
      <c r="AD588" s="1" t="s">
        <v>136</v>
      </c>
      <c r="AE588" s="1" t="s">
        <v>5237</v>
      </c>
      <c r="AJ588" s="1" t="s">
        <v>17</v>
      </c>
      <c r="AK588" s="1" t="s">
        <v>5254</v>
      </c>
      <c r="AL588" s="1" t="s">
        <v>95</v>
      </c>
      <c r="AM588" s="1" t="s">
        <v>5256</v>
      </c>
      <c r="AT588" s="1" t="s">
        <v>42</v>
      </c>
      <c r="AU588" s="1" t="s">
        <v>5332</v>
      </c>
      <c r="AV588" s="1" t="s">
        <v>1906</v>
      </c>
      <c r="AW588" s="1" t="s">
        <v>5734</v>
      </c>
      <c r="BG588" s="1" t="s">
        <v>42</v>
      </c>
      <c r="BH588" s="1" t="s">
        <v>5332</v>
      </c>
      <c r="BI588" s="1" t="s">
        <v>1907</v>
      </c>
      <c r="BJ588" s="1" t="s">
        <v>6274</v>
      </c>
      <c r="BK588" s="1" t="s">
        <v>42</v>
      </c>
      <c r="BL588" s="1" t="s">
        <v>5332</v>
      </c>
      <c r="BM588" s="1" t="s">
        <v>1908</v>
      </c>
      <c r="BN588" s="1" t="s">
        <v>6683</v>
      </c>
      <c r="BO588" s="1" t="s">
        <v>42</v>
      </c>
      <c r="BP588" s="1" t="s">
        <v>5332</v>
      </c>
      <c r="BQ588" s="1" t="s">
        <v>1909</v>
      </c>
      <c r="BR588" s="1" t="s">
        <v>7149</v>
      </c>
      <c r="BS588" s="1" t="s">
        <v>212</v>
      </c>
      <c r="BT588" s="1" t="s">
        <v>4706</v>
      </c>
    </row>
    <row r="589" spans="1:29" ht="13.5" customHeight="1">
      <c r="A589" s="5" t="str">
        <f t="shared" si="30"/>
        <v>1861_화현내_0159</v>
      </c>
      <c r="B589" s="1">
        <v>1861</v>
      </c>
      <c r="C589" s="1" t="s">
        <v>9339</v>
      </c>
      <c r="D589" s="1" t="s">
        <v>9340</v>
      </c>
      <c r="E589" s="1">
        <v>588</v>
      </c>
      <c r="F589" s="1">
        <v>4</v>
      </c>
      <c r="G589" s="1" t="s">
        <v>1687</v>
      </c>
      <c r="H589" s="1" t="s">
        <v>4198</v>
      </c>
      <c r="I589" s="1">
        <v>5</v>
      </c>
      <c r="L589" s="1">
        <v>4</v>
      </c>
      <c r="M589" s="1" t="s">
        <v>8209</v>
      </c>
      <c r="N589" s="1" t="s">
        <v>8210</v>
      </c>
      <c r="T589" s="1" t="s">
        <v>9050</v>
      </c>
      <c r="U589" s="1" t="s">
        <v>59</v>
      </c>
      <c r="V589" s="1" t="s">
        <v>4282</v>
      </c>
      <c r="Y589" s="1" t="s">
        <v>1910</v>
      </c>
      <c r="Z589" s="1" t="s">
        <v>4963</v>
      </c>
      <c r="AC589" s="1">
        <v>33</v>
      </c>
    </row>
    <row r="590" spans="1:72" ht="13.5" customHeight="1">
      <c r="A590" s="5" t="str">
        <f t="shared" si="30"/>
        <v>1861_화현내_0159</v>
      </c>
      <c r="B590" s="1">
        <v>1861</v>
      </c>
      <c r="C590" s="1" t="s">
        <v>9339</v>
      </c>
      <c r="D590" s="1" t="s">
        <v>9340</v>
      </c>
      <c r="E590" s="1">
        <v>589</v>
      </c>
      <c r="F590" s="1">
        <v>4</v>
      </c>
      <c r="G590" s="1" t="s">
        <v>1687</v>
      </c>
      <c r="H590" s="1" t="s">
        <v>4198</v>
      </c>
      <c r="I590" s="1">
        <v>5</v>
      </c>
      <c r="L590" s="1">
        <v>5</v>
      </c>
      <c r="M590" s="1" t="s">
        <v>8211</v>
      </c>
      <c r="N590" s="1" t="s">
        <v>8212</v>
      </c>
      <c r="T590" s="1" t="s">
        <v>8757</v>
      </c>
      <c r="U590" s="1" t="s">
        <v>37</v>
      </c>
      <c r="V590" s="1" t="s">
        <v>4283</v>
      </c>
      <c r="W590" s="1" t="s">
        <v>1090</v>
      </c>
      <c r="X590" s="1" t="s">
        <v>4347</v>
      </c>
      <c r="Y590" s="1" t="s">
        <v>1911</v>
      </c>
      <c r="Z590" s="1" t="s">
        <v>4962</v>
      </c>
      <c r="AC590" s="1">
        <v>38</v>
      </c>
      <c r="AD590" s="1" t="s">
        <v>52</v>
      </c>
      <c r="AE590" s="1" t="s">
        <v>5201</v>
      </c>
      <c r="AJ590" s="1" t="s">
        <v>17</v>
      </c>
      <c r="AK590" s="1" t="s">
        <v>5254</v>
      </c>
      <c r="AL590" s="1" t="s">
        <v>1087</v>
      </c>
      <c r="AM590" s="1" t="s">
        <v>5279</v>
      </c>
      <c r="AT590" s="1" t="s">
        <v>42</v>
      </c>
      <c r="AU590" s="1" t="s">
        <v>5332</v>
      </c>
      <c r="AV590" s="1" t="s">
        <v>1912</v>
      </c>
      <c r="AW590" s="1" t="s">
        <v>5733</v>
      </c>
      <c r="BG590" s="1" t="s">
        <v>42</v>
      </c>
      <c r="BH590" s="1" t="s">
        <v>5332</v>
      </c>
      <c r="BI590" s="1" t="s">
        <v>1913</v>
      </c>
      <c r="BJ590" s="1" t="s">
        <v>4750</v>
      </c>
      <c r="BK590" s="1" t="s">
        <v>42</v>
      </c>
      <c r="BL590" s="1" t="s">
        <v>5332</v>
      </c>
      <c r="BM590" s="1" t="s">
        <v>1914</v>
      </c>
      <c r="BN590" s="1" t="s">
        <v>6059</v>
      </c>
      <c r="BO590" s="1" t="s">
        <v>42</v>
      </c>
      <c r="BP590" s="1" t="s">
        <v>5332</v>
      </c>
      <c r="BQ590" s="1" t="s">
        <v>1915</v>
      </c>
      <c r="BR590" s="1" t="s">
        <v>7706</v>
      </c>
      <c r="BS590" s="1" t="s">
        <v>148</v>
      </c>
      <c r="BT590" s="1" t="s">
        <v>5286</v>
      </c>
    </row>
    <row r="591" spans="1:72" ht="13.5" customHeight="1">
      <c r="A591" s="5" t="str">
        <f t="shared" si="30"/>
        <v>1861_화현내_0159</v>
      </c>
      <c r="B591" s="1">
        <v>1861</v>
      </c>
      <c r="C591" s="1" t="s">
        <v>9339</v>
      </c>
      <c r="D591" s="1" t="s">
        <v>9340</v>
      </c>
      <c r="E591" s="1">
        <v>590</v>
      </c>
      <c r="F591" s="1">
        <v>4</v>
      </c>
      <c r="G591" s="1" t="s">
        <v>1687</v>
      </c>
      <c r="H591" s="1" t="s">
        <v>4198</v>
      </c>
      <c r="I591" s="1">
        <v>5</v>
      </c>
      <c r="L591" s="1">
        <v>5</v>
      </c>
      <c r="M591" s="1" t="s">
        <v>8211</v>
      </c>
      <c r="N591" s="1" t="s">
        <v>8212</v>
      </c>
      <c r="S591" s="1" t="s">
        <v>49</v>
      </c>
      <c r="T591" s="1" t="s">
        <v>967</v>
      </c>
      <c r="W591" s="1" t="s">
        <v>97</v>
      </c>
      <c r="X591" s="1" t="s">
        <v>8758</v>
      </c>
      <c r="Y591" s="1" t="s">
        <v>51</v>
      </c>
      <c r="Z591" s="1" t="s">
        <v>4387</v>
      </c>
      <c r="AC591" s="1">
        <v>38</v>
      </c>
      <c r="AD591" s="1" t="s">
        <v>52</v>
      </c>
      <c r="AE591" s="1" t="s">
        <v>5201</v>
      </c>
      <c r="AJ591" s="1" t="s">
        <v>17</v>
      </c>
      <c r="AK591" s="1" t="s">
        <v>5254</v>
      </c>
      <c r="AL591" s="1" t="s">
        <v>777</v>
      </c>
      <c r="AM591" s="1" t="s">
        <v>5305</v>
      </c>
      <c r="AT591" s="1" t="s">
        <v>42</v>
      </c>
      <c r="AU591" s="1" t="s">
        <v>5332</v>
      </c>
      <c r="AV591" s="1" t="s">
        <v>1916</v>
      </c>
      <c r="AW591" s="1" t="s">
        <v>5732</v>
      </c>
      <c r="BG591" s="1" t="s">
        <v>42</v>
      </c>
      <c r="BH591" s="1" t="s">
        <v>5332</v>
      </c>
      <c r="BI591" s="1" t="s">
        <v>1917</v>
      </c>
      <c r="BJ591" s="1" t="s">
        <v>6135</v>
      </c>
      <c r="BK591" s="1" t="s">
        <v>42</v>
      </c>
      <c r="BL591" s="1" t="s">
        <v>5332</v>
      </c>
      <c r="BM591" s="1" t="s">
        <v>1907</v>
      </c>
      <c r="BN591" s="1" t="s">
        <v>6274</v>
      </c>
      <c r="BO591" s="1" t="s">
        <v>1117</v>
      </c>
      <c r="BP591" s="1" t="s">
        <v>5339</v>
      </c>
      <c r="BQ591" s="1" t="s">
        <v>1918</v>
      </c>
      <c r="BR591" s="1" t="s">
        <v>7747</v>
      </c>
      <c r="BS591" s="1" t="s">
        <v>165</v>
      </c>
      <c r="BT591" s="1" t="s">
        <v>5302</v>
      </c>
    </row>
    <row r="592" spans="1:31" ht="13.5" customHeight="1">
      <c r="A592" s="5" t="str">
        <f t="shared" si="30"/>
        <v>1861_화현내_0159</v>
      </c>
      <c r="B592" s="1">
        <v>1861</v>
      </c>
      <c r="C592" s="1" t="s">
        <v>9339</v>
      </c>
      <c r="D592" s="1" t="s">
        <v>9340</v>
      </c>
      <c r="E592" s="1">
        <v>591</v>
      </c>
      <c r="F592" s="1">
        <v>4</v>
      </c>
      <c r="G592" s="1" t="s">
        <v>1687</v>
      </c>
      <c r="H592" s="1" t="s">
        <v>4198</v>
      </c>
      <c r="I592" s="1">
        <v>5</v>
      </c>
      <c r="L592" s="1">
        <v>5</v>
      </c>
      <c r="M592" s="1" t="s">
        <v>8211</v>
      </c>
      <c r="N592" s="1" t="s">
        <v>8212</v>
      </c>
      <c r="T592" s="1" t="s">
        <v>8760</v>
      </c>
      <c r="U592" s="1" t="s">
        <v>59</v>
      </c>
      <c r="V592" s="1" t="s">
        <v>4282</v>
      </c>
      <c r="Y592" s="1" t="s">
        <v>1919</v>
      </c>
      <c r="Z592" s="1" t="s">
        <v>4961</v>
      </c>
      <c r="AD592" s="1" t="s">
        <v>90</v>
      </c>
      <c r="AE592" s="1" t="s">
        <v>5195</v>
      </c>
    </row>
    <row r="593" spans="1:72" ht="13.5" customHeight="1">
      <c r="A593" s="5" t="str">
        <f t="shared" si="30"/>
        <v>1861_화현내_0159</v>
      </c>
      <c r="B593" s="1">
        <v>1861</v>
      </c>
      <c r="C593" s="1" t="s">
        <v>9339</v>
      </c>
      <c r="D593" s="1" t="s">
        <v>9340</v>
      </c>
      <c r="E593" s="1">
        <v>592</v>
      </c>
      <c r="F593" s="1">
        <v>4</v>
      </c>
      <c r="G593" s="1" t="s">
        <v>1687</v>
      </c>
      <c r="H593" s="1" t="s">
        <v>4198</v>
      </c>
      <c r="I593" s="1">
        <v>6</v>
      </c>
      <c r="J593" s="1" t="s">
        <v>1920</v>
      </c>
      <c r="K593" s="1" t="s">
        <v>4227</v>
      </c>
      <c r="L593" s="1">
        <v>1</v>
      </c>
      <c r="M593" s="1" t="s">
        <v>1920</v>
      </c>
      <c r="N593" s="1" t="s">
        <v>4227</v>
      </c>
      <c r="T593" s="1" t="s">
        <v>9051</v>
      </c>
      <c r="U593" s="1" t="s">
        <v>1328</v>
      </c>
      <c r="V593" s="1" t="s">
        <v>4303</v>
      </c>
      <c r="W593" s="1" t="s">
        <v>38</v>
      </c>
      <c r="X593" s="1" t="s">
        <v>4338</v>
      </c>
      <c r="Y593" s="1" t="s">
        <v>93</v>
      </c>
      <c r="Z593" s="1" t="s">
        <v>4960</v>
      </c>
      <c r="AC593" s="1">
        <v>68</v>
      </c>
      <c r="AD593" s="1" t="s">
        <v>311</v>
      </c>
      <c r="AE593" s="1" t="s">
        <v>5191</v>
      </c>
      <c r="AJ593" s="1" t="s">
        <v>17</v>
      </c>
      <c r="AK593" s="1" t="s">
        <v>5254</v>
      </c>
      <c r="AL593" s="1" t="s">
        <v>41</v>
      </c>
      <c r="AM593" s="1" t="s">
        <v>5259</v>
      </c>
      <c r="AT593" s="1" t="s">
        <v>1394</v>
      </c>
      <c r="AU593" s="1" t="s">
        <v>4320</v>
      </c>
      <c r="AV593" s="1" t="s">
        <v>1767</v>
      </c>
      <c r="AW593" s="1" t="s">
        <v>5607</v>
      </c>
      <c r="BG593" s="1" t="s">
        <v>1394</v>
      </c>
      <c r="BH593" s="1" t="s">
        <v>4320</v>
      </c>
      <c r="BI593" s="1" t="s">
        <v>851</v>
      </c>
      <c r="BJ593" s="1" t="s">
        <v>6168</v>
      </c>
      <c r="BK593" s="1" t="s">
        <v>1394</v>
      </c>
      <c r="BL593" s="1" t="s">
        <v>4320</v>
      </c>
      <c r="BM593" s="1" t="s">
        <v>1921</v>
      </c>
      <c r="BN593" s="1" t="s">
        <v>6604</v>
      </c>
      <c r="BQ593" s="1" t="s">
        <v>1922</v>
      </c>
      <c r="BR593" s="1" t="s">
        <v>7786</v>
      </c>
      <c r="BS593" s="1" t="s">
        <v>58</v>
      </c>
      <c r="BT593" s="1" t="s">
        <v>5258</v>
      </c>
    </row>
    <row r="594" spans="1:72" ht="13.5" customHeight="1">
      <c r="A594" s="5" t="str">
        <f t="shared" si="30"/>
        <v>1861_화현내_0159</v>
      </c>
      <c r="B594" s="1">
        <v>1861</v>
      </c>
      <c r="C594" s="1" t="s">
        <v>9339</v>
      </c>
      <c r="D594" s="1" t="s">
        <v>9340</v>
      </c>
      <c r="E594" s="1">
        <v>593</v>
      </c>
      <c r="F594" s="1">
        <v>4</v>
      </c>
      <c r="G594" s="1" t="s">
        <v>1687</v>
      </c>
      <c r="H594" s="1" t="s">
        <v>4198</v>
      </c>
      <c r="I594" s="1">
        <v>6</v>
      </c>
      <c r="L594" s="1">
        <v>1</v>
      </c>
      <c r="M594" s="1" t="s">
        <v>1920</v>
      </c>
      <c r="N594" s="1" t="s">
        <v>4227</v>
      </c>
      <c r="S594" s="1" t="s">
        <v>49</v>
      </c>
      <c r="T594" s="1" t="s">
        <v>967</v>
      </c>
      <c r="W594" s="1" t="s">
        <v>135</v>
      </c>
      <c r="X594" s="1" t="s">
        <v>9052</v>
      </c>
      <c r="Y594" s="1" t="s">
        <v>10</v>
      </c>
      <c r="Z594" s="1" t="s">
        <v>4364</v>
      </c>
      <c r="AC594" s="1">
        <v>68</v>
      </c>
      <c r="AD594" s="1" t="s">
        <v>311</v>
      </c>
      <c r="AE594" s="1" t="s">
        <v>5191</v>
      </c>
      <c r="AJ594" s="1" t="s">
        <v>17</v>
      </c>
      <c r="AK594" s="1" t="s">
        <v>5254</v>
      </c>
      <c r="AL594" s="1" t="s">
        <v>95</v>
      </c>
      <c r="AM594" s="1" t="s">
        <v>5256</v>
      </c>
      <c r="AT594" s="1" t="s">
        <v>105</v>
      </c>
      <c r="AU594" s="1" t="s">
        <v>4280</v>
      </c>
      <c r="AV594" s="1" t="s">
        <v>1923</v>
      </c>
      <c r="AW594" s="1" t="s">
        <v>5553</v>
      </c>
      <c r="BG594" s="1" t="s">
        <v>105</v>
      </c>
      <c r="BH594" s="1" t="s">
        <v>4280</v>
      </c>
      <c r="BI594" s="1" t="s">
        <v>1924</v>
      </c>
      <c r="BJ594" s="1" t="s">
        <v>6273</v>
      </c>
      <c r="BK594" s="1" t="s">
        <v>105</v>
      </c>
      <c r="BL594" s="1" t="s">
        <v>4280</v>
      </c>
      <c r="BM594" s="1" t="s">
        <v>168</v>
      </c>
      <c r="BN594" s="1" t="s">
        <v>5159</v>
      </c>
      <c r="BO594" s="1" t="s">
        <v>105</v>
      </c>
      <c r="BP594" s="1" t="s">
        <v>4280</v>
      </c>
      <c r="BQ594" s="1" t="s">
        <v>1925</v>
      </c>
      <c r="BR594" s="1" t="s">
        <v>7659</v>
      </c>
      <c r="BS594" s="1" t="s">
        <v>88</v>
      </c>
      <c r="BT594" s="1" t="s">
        <v>7489</v>
      </c>
    </row>
    <row r="595" spans="1:29" ht="13.5" customHeight="1">
      <c r="A595" s="5" t="str">
        <f t="shared" si="30"/>
        <v>1861_화현내_0159</v>
      </c>
      <c r="B595" s="1">
        <v>1861</v>
      </c>
      <c r="C595" s="1" t="s">
        <v>9339</v>
      </c>
      <c r="D595" s="1" t="s">
        <v>9340</v>
      </c>
      <c r="E595" s="1">
        <v>594</v>
      </c>
      <c r="F595" s="1">
        <v>4</v>
      </c>
      <c r="G595" s="1" t="s">
        <v>1687</v>
      </c>
      <c r="H595" s="1" t="s">
        <v>4198</v>
      </c>
      <c r="I595" s="1">
        <v>6</v>
      </c>
      <c r="L595" s="1">
        <v>1</v>
      </c>
      <c r="M595" s="1" t="s">
        <v>1920</v>
      </c>
      <c r="N595" s="1" t="s">
        <v>4227</v>
      </c>
      <c r="S595" s="1" t="s">
        <v>297</v>
      </c>
      <c r="T595" s="1" t="s">
        <v>4258</v>
      </c>
      <c r="AC595" s="1">
        <v>13</v>
      </c>
    </row>
    <row r="596" spans="1:72" ht="13.5" customHeight="1">
      <c r="A596" s="5" t="str">
        <f t="shared" si="30"/>
        <v>1861_화현내_0159</v>
      </c>
      <c r="B596" s="1">
        <v>1861</v>
      </c>
      <c r="C596" s="1" t="s">
        <v>9339</v>
      </c>
      <c r="D596" s="1" t="s">
        <v>9340</v>
      </c>
      <c r="E596" s="1">
        <v>595</v>
      </c>
      <c r="F596" s="1">
        <v>4</v>
      </c>
      <c r="G596" s="1" t="s">
        <v>1687</v>
      </c>
      <c r="H596" s="1" t="s">
        <v>4198</v>
      </c>
      <c r="I596" s="1">
        <v>6</v>
      </c>
      <c r="L596" s="1">
        <v>2</v>
      </c>
      <c r="M596" s="1" t="s">
        <v>8213</v>
      </c>
      <c r="N596" s="1" t="s">
        <v>8214</v>
      </c>
      <c r="T596" s="1" t="s">
        <v>8746</v>
      </c>
      <c r="U596" s="1" t="s">
        <v>105</v>
      </c>
      <c r="V596" s="1" t="s">
        <v>4280</v>
      </c>
      <c r="W596" s="1" t="s">
        <v>147</v>
      </c>
      <c r="X596" s="1" t="s">
        <v>4357</v>
      </c>
      <c r="Y596" s="1" t="s">
        <v>1926</v>
      </c>
      <c r="Z596" s="1" t="s">
        <v>4959</v>
      </c>
      <c r="AC596" s="1">
        <v>54</v>
      </c>
      <c r="AD596" s="1" t="s">
        <v>221</v>
      </c>
      <c r="AE596" s="1" t="s">
        <v>5245</v>
      </c>
      <c r="AJ596" s="1" t="s">
        <v>17</v>
      </c>
      <c r="AK596" s="1" t="s">
        <v>5254</v>
      </c>
      <c r="AL596" s="1" t="s">
        <v>148</v>
      </c>
      <c r="AM596" s="1" t="s">
        <v>5286</v>
      </c>
      <c r="AT596" s="1" t="s">
        <v>105</v>
      </c>
      <c r="AU596" s="1" t="s">
        <v>4280</v>
      </c>
      <c r="AV596" s="1" t="s">
        <v>1927</v>
      </c>
      <c r="AW596" s="1" t="s">
        <v>5421</v>
      </c>
      <c r="BG596" s="1" t="s">
        <v>105</v>
      </c>
      <c r="BH596" s="1" t="s">
        <v>4280</v>
      </c>
      <c r="BI596" s="1" t="s">
        <v>1928</v>
      </c>
      <c r="BJ596" s="1" t="s">
        <v>6272</v>
      </c>
      <c r="BK596" s="1" t="s">
        <v>105</v>
      </c>
      <c r="BL596" s="1" t="s">
        <v>4280</v>
      </c>
      <c r="BM596" s="1" t="s">
        <v>1546</v>
      </c>
      <c r="BN596" s="1" t="s">
        <v>4398</v>
      </c>
      <c r="BO596" s="1" t="s">
        <v>105</v>
      </c>
      <c r="BP596" s="1" t="s">
        <v>4280</v>
      </c>
      <c r="BQ596" s="1" t="s">
        <v>1929</v>
      </c>
      <c r="BR596" s="1" t="s">
        <v>7148</v>
      </c>
      <c r="BS596" s="1" t="s">
        <v>212</v>
      </c>
      <c r="BT596" s="1" t="s">
        <v>4706</v>
      </c>
    </row>
    <row r="597" spans="1:72" ht="13.5" customHeight="1">
      <c r="A597" s="5" t="str">
        <f t="shared" si="30"/>
        <v>1861_화현내_0159</v>
      </c>
      <c r="B597" s="1">
        <v>1861</v>
      </c>
      <c r="C597" s="1" t="s">
        <v>9339</v>
      </c>
      <c r="D597" s="1" t="s">
        <v>9340</v>
      </c>
      <c r="E597" s="1">
        <v>596</v>
      </c>
      <c r="F597" s="1">
        <v>4</v>
      </c>
      <c r="G597" s="1" t="s">
        <v>1687</v>
      </c>
      <c r="H597" s="1" t="s">
        <v>4198</v>
      </c>
      <c r="I597" s="1">
        <v>6</v>
      </c>
      <c r="L597" s="1">
        <v>2</v>
      </c>
      <c r="M597" s="1" t="s">
        <v>8213</v>
      </c>
      <c r="N597" s="1" t="s">
        <v>8214</v>
      </c>
      <c r="S597" s="1" t="s">
        <v>49</v>
      </c>
      <c r="T597" s="1" t="s">
        <v>967</v>
      </c>
      <c r="W597" s="1" t="s">
        <v>290</v>
      </c>
      <c r="X597" s="1" t="s">
        <v>4337</v>
      </c>
      <c r="Y597" s="1" t="s">
        <v>10</v>
      </c>
      <c r="Z597" s="1" t="s">
        <v>4364</v>
      </c>
      <c r="AC597" s="1">
        <v>54</v>
      </c>
      <c r="AD597" s="1" t="s">
        <v>221</v>
      </c>
      <c r="AE597" s="1" t="s">
        <v>5245</v>
      </c>
      <c r="AJ597" s="1" t="s">
        <v>17</v>
      </c>
      <c r="AK597" s="1" t="s">
        <v>5254</v>
      </c>
      <c r="AL597" s="1" t="s">
        <v>130</v>
      </c>
      <c r="AM597" s="1" t="s">
        <v>5257</v>
      </c>
      <c r="AT597" s="1" t="s">
        <v>105</v>
      </c>
      <c r="AU597" s="1" t="s">
        <v>4280</v>
      </c>
      <c r="AV597" s="1" t="s">
        <v>1930</v>
      </c>
      <c r="AW597" s="1" t="s">
        <v>5731</v>
      </c>
      <c r="BG597" s="1" t="s">
        <v>105</v>
      </c>
      <c r="BH597" s="1" t="s">
        <v>4280</v>
      </c>
      <c r="BI597" s="1" t="s">
        <v>1931</v>
      </c>
      <c r="BJ597" s="1" t="s">
        <v>6271</v>
      </c>
      <c r="BK597" s="1" t="s">
        <v>105</v>
      </c>
      <c r="BL597" s="1" t="s">
        <v>4280</v>
      </c>
      <c r="BM597" s="1" t="s">
        <v>955</v>
      </c>
      <c r="BN597" s="1" t="s">
        <v>5877</v>
      </c>
      <c r="BO597" s="1" t="s">
        <v>105</v>
      </c>
      <c r="BP597" s="1" t="s">
        <v>4280</v>
      </c>
      <c r="BQ597" s="1" t="s">
        <v>1932</v>
      </c>
      <c r="BR597" s="1" t="s">
        <v>7147</v>
      </c>
      <c r="BS597" s="1" t="s">
        <v>91</v>
      </c>
      <c r="BT597" s="1" t="s">
        <v>5274</v>
      </c>
    </row>
    <row r="598" spans="1:31" ht="13.5" customHeight="1">
      <c r="A598" s="5" t="str">
        <f t="shared" si="30"/>
        <v>1861_화현내_0159</v>
      </c>
      <c r="B598" s="1">
        <v>1861</v>
      </c>
      <c r="C598" s="1" t="s">
        <v>9339</v>
      </c>
      <c r="D598" s="1" t="s">
        <v>9340</v>
      </c>
      <c r="E598" s="1">
        <v>597</v>
      </c>
      <c r="F598" s="1">
        <v>4</v>
      </c>
      <c r="G598" s="1" t="s">
        <v>1687</v>
      </c>
      <c r="H598" s="1" t="s">
        <v>4198</v>
      </c>
      <c r="I598" s="1">
        <v>6</v>
      </c>
      <c r="L598" s="1">
        <v>2</v>
      </c>
      <c r="M598" s="1" t="s">
        <v>8213</v>
      </c>
      <c r="N598" s="1" t="s">
        <v>8214</v>
      </c>
      <c r="S598" s="1" t="s">
        <v>297</v>
      </c>
      <c r="T598" s="1" t="s">
        <v>4258</v>
      </c>
      <c r="AC598" s="1">
        <v>11</v>
      </c>
      <c r="AD598" s="1" t="s">
        <v>116</v>
      </c>
      <c r="AE598" s="1" t="s">
        <v>5229</v>
      </c>
    </row>
    <row r="599" spans="1:72" ht="13.5" customHeight="1">
      <c r="A599" s="5" t="str">
        <f aca="true" t="shared" si="31" ref="A599:A613">HYPERLINK("http://kyu.snu.ac.kr/sdhj/index.jsp?type=hj/GK14782_00IH_0001_0160.jpg","1861_화현내_0160")</f>
        <v>1861_화현내_0160</v>
      </c>
      <c r="B599" s="1">
        <v>1861</v>
      </c>
      <c r="C599" s="1" t="s">
        <v>9339</v>
      </c>
      <c r="D599" s="1" t="s">
        <v>9340</v>
      </c>
      <c r="E599" s="1">
        <v>598</v>
      </c>
      <c r="F599" s="1">
        <v>4</v>
      </c>
      <c r="G599" s="1" t="s">
        <v>1687</v>
      </c>
      <c r="H599" s="1" t="s">
        <v>4198</v>
      </c>
      <c r="I599" s="1">
        <v>6</v>
      </c>
      <c r="L599" s="1">
        <v>3</v>
      </c>
      <c r="M599" s="1" t="s">
        <v>8215</v>
      </c>
      <c r="N599" s="1" t="s">
        <v>8216</v>
      </c>
      <c r="T599" s="1" t="s">
        <v>8787</v>
      </c>
      <c r="U599" s="1" t="s">
        <v>1560</v>
      </c>
      <c r="V599" s="1" t="s">
        <v>4302</v>
      </c>
      <c r="W599" s="1" t="s">
        <v>135</v>
      </c>
      <c r="X599" s="1" t="s">
        <v>8990</v>
      </c>
      <c r="Y599" s="1" t="s">
        <v>1933</v>
      </c>
      <c r="Z599" s="1" t="s">
        <v>4958</v>
      </c>
      <c r="AC599" s="1">
        <v>50</v>
      </c>
      <c r="AD599" s="1" t="s">
        <v>167</v>
      </c>
      <c r="AE599" s="1" t="s">
        <v>5216</v>
      </c>
      <c r="AJ599" s="1" t="s">
        <v>17</v>
      </c>
      <c r="AK599" s="1" t="s">
        <v>5254</v>
      </c>
      <c r="AL599" s="1" t="s">
        <v>165</v>
      </c>
      <c r="AM599" s="1" t="s">
        <v>5302</v>
      </c>
      <c r="AT599" s="1" t="s">
        <v>377</v>
      </c>
      <c r="AU599" s="1" t="s">
        <v>4312</v>
      </c>
      <c r="AV599" s="1" t="s">
        <v>910</v>
      </c>
      <c r="AW599" s="1" t="s">
        <v>5730</v>
      </c>
      <c r="BG599" s="1" t="s">
        <v>377</v>
      </c>
      <c r="BH599" s="1" t="s">
        <v>4312</v>
      </c>
      <c r="BI599" s="1" t="s">
        <v>1934</v>
      </c>
      <c r="BJ599" s="1" t="s">
        <v>6270</v>
      </c>
      <c r="BK599" s="1" t="s">
        <v>377</v>
      </c>
      <c r="BL599" s="1" t="s">
        <v>4312</v>
      </c>
      <c r="BM599" s="1" t="s">
        <v>1935</v>
      </c>
      <c r="BN599" s="1" t="s">
        <v>6641</v>
      </c>
      <c r="BO599" s="1" t="s">
        <v>105</v>
      </c>
      <c r="BP599" s="1" t="s">
        <v>4280</v>
      </c>
      <c r="BQ599" s="1" t="s">
        <v>1335</v>
      </c>
      <c r="BR599" s="1" t="s">
        <v>7146</v>
      </c>
      <c r="BS599" s="1" t="s">
        <v>388</v>
      </c>
      <c r="BT599" s="1" t="s">
        <v>5267</v>
      </c>
    </row>
    <row r="600" spans="1:72" ht="13.5" customHeight="1">
      <c r="A600" s="5" t="str">
        <f t="shared" si="31"/>
        <v>1861_화현내_0160</v>
      </c>
      <c r="B600" s="1">
        <v>1861</v>
      </c>
      <c r="C600" s="1" t="s">
        <v>9339</v>
      </c>
      <c r="D600" s="1" t="s">
        <v>9340</v>
      </c>
      <c r="E600" s="1">
        <v>599</v>
      </c>
      <c r="F600" s="1">
        <v>4</v>
      </c>
      <c r="G600" s="1" t="s">
        <v>1687</v>
      </c>
      <c r="H600" s="1" t="s">
        <v>4198</v>
      </c>
      <c r="I600" s="1">
        <v>6</v>
      </c>
      <c r="L600" s="1">
        <v>3</v>
      </c>
      <c r="M600" s="1" t="s">
        <v>8215</v>
      </c>
      <c r="N600" s="1" t="s">
        <v>8216</v>
      </c>
      <c r="S600" s="1" t="s">
        <v>49</v>
      </c>
      <c r="T600" s="1" t="s">
        <v>967</v>
      </c>
      <c r="W600" s="1" t="s">
        <v>1840</v>
      </c>
      <c r="X600" s="1" t="s">
        <v>4363</v>
      </c>
      <c r="Y600" s="1" t="s">
        <v>10</v>
      </c>
      <c r="Z600" s="1" t="s">
        <v>4364</v>
      </c>
      <c r="AC600" s="1">
        <v>39</v>
      </c>
      <c r="AD600" s="1" t="s">
        <v>1042</v>
      </c>
      <c r="AE600" s="1" t="s">
        <v>5220</v>
      </c>
      <c r="AJ600" s="1" t="s">
        <v>17</v>
      </c>
      <c r="AK600" s="1" t="s">
        <v>5254</v>
      </c>
      <c r="AL600" s="1" t="s">
        <v>248</v>
      </c>
      <c r="AM600" s="1" t="s">
        <v>5263</v>
      </c>
      <c r="AT600" s="1" t="s">
        <v>105</v>
      </c>
      <c r="AU600" s="1" t="s">
        <v>4280</v>
      </c>
      <c r="AV600" s="1" t="s">
        <v>1936</v>
      </c>
      <c r="AW600" s="1" t="s">
        <v>9053</v>
      </c>
      <c r="BG600" s="1" t="s">
        <v>105</v>
      </c>
      <c r="BH600" s="1" t="s">
        <v>4280</v>
      </c>
      <c r="BI600" s="1" t="s">
        <v>1937</v>
      </c>
      <c r="BJ600" s="1" t="s">
        <v>6269</v>
      </c>
      <c r="BK600" s="1" t="s">
        <v>105</v>
      </c>
      <c r="BL600" s="1" t="s">
        <v>4280</v>
      </c>
      <c r="BM600" s="1" t="s">
        <v>1938</v>
      </c>
      <c r="BN600" s="1" t="s">
        <v>6394</v>
      </c>
      <c r="BO600" s="1" t="s">
        <v>105</v>
      </c>
      <c r="BP600" s="1" t="s">
        <v>4280</v>
      </c>
      <c r="BQ600" s="1" t="s">
        <v>1939</v>
      </c>
      <c r="BR600" s="1" t="s">
        <v>7145</v>
      </c>
      <c r="BS600" s="1" t="s">
        <v>53</v>
      </c>
      <c r="BT600" s="1" t="s">
        <v>5260</v>
      </c>
    </row>
    <row r="601" spans="1:29" ht="13.5" customHeight="1">
      <c r="A601" s="5" t="str">
        <f t="shared" si="31"/>
        <v>1861_화현내_0160</v>
      </c>
      <c r="B601" s="1">
        <v>1861</v>
      </c>
      <c r="C601" s="1" t="s">
        <v>9339</v>
      </c>
      <c r="D601" s="1" t="s">
        <v>9340</v>
      </c>
      <c r="E601" s="1">
        <v>600</v>
      </c>
      <c r="F601" s="1">
        <v>4</v>
      </c>
      <c r="G601" s="1" t="s">
        <v>1687</v>
      </c>
      <c r="H601" s="1" t="s">
        <v>4198</v>
      </c>
      <c r="I601" s="1">
        <v>6</v>
      </c>
      <c r="L601" s="1">
        <v>3</v>
      </c>
      <c r="M601" s="1" t="s">
        <v>8215</v>
      </c>
      <c r="N601" s="1" t="s">
        <v>8216</v>
      </c>
      <c r="T601" s="1" t="s">
        <v>9024</v>
      </c>
      <c r="U601" s="1" t="s">
        <v>59</v>
      </c>
      <c r="V601" s="1" t="s">
        <v>4282</v>
      </c>
      <c r="Y601" s="1" t="s">
        <v>1940</v>
      </c>
      <c r="Z601" s="1" t="s">
        <v>4957</v>
      </c>
      <c r="AC601" s="1">
        <v>20</v>
      </c>
    </row>
    <row r="602" spans="1:72" ht="13.5" customHeight="1">
      <c r="A602" s="5" t="str">
        <f t="shared" si="31"/>
        <v>1861_화현내_0160</v>
      </c>
      <c r="B602" s="1">
        <v>1861</v>
      </c>
      <c r="C602" s="1" t="s">
        <v>9339</v>
      </c>
      <c r="D602" s="1" t="s">
        <v>9340</v>
      </c>
      <c r="E602" s="1">
        <v>601</v>
      </c>
      <c r="F602" s="1">
        <v>4</v>
      </c>
      <c r="G602" s="1" t="s">
        <v>1687</v>
      </c>
      <c r="H602" s="1" t="s">
        <v>4198</v>
      </c>
      <c r="I602" s="1">
        <v>6</v>
      </c>
      <c r="L602" s="1">
        <v>4</v>
      </c>
      <c r="M602" s="1" t="s">
        <v>8217</v>
      </c>
      <c r="N602" s="1" t="s">
        <v>8218</v>
      </c>
      <c r="T602" s="1" t="s">
        <v>8977</v>
      </c>
      <c r="U602" s="1" t="s">
        <v>37</v>
      </c>
      <c r="V602" s="1" t="s">
        <v>4283</v>
      </c>
      <c r="W602" s="1" t="s">
        <v>1090</v>
      </c>
      <c r="X602" s="1" t="s">
        <v>4347</v>
      </c>
      <c r="Y602" s="1" t="s">
        <v>1941</v>
      </c>
      <c r="Z602" s="1" t="s">
        <v>4956</v>
      </c>
      <c r="AC602" s="1">
        <v>56</v>
      </c>
      <c r="AD602" s="1" t="s">
        <v>655</v>
      </c>
      <c r="AE602" s="1" t="s">
        <v>5223</v>
      </c>
      <c r="AJ602" s="1" t="s">
        <v>17</v>
      </c>
      <c r="AK602" s="1" t="s">
        <v>5254</v>
      </c>
      <c r="AL602" s="1" t="s">
        <v>1087</v>
      </c>
      <c r="AM602" s="1" t="s">
        <v>5279</v>
      </c>
      <c r="AT602" s="1" t="s">
        <v>42</v>
      </c>
      <c r="AU602" s="1" t="s">
        <v>5332</v>
      </c>
      <c r="AV602" s="1" t="s">
        <v>1174</v>
      </c>
      <c r="AW602" s="1" t="s">
        <v>4563</v>
      </c>
      <c r="BG602" s="1" t="s">
        <v>42</v>
      </c>
      <c r="BH602" s="1" t="s">
        <v>5332</v>
      </c>
      <c r="BI602" s="1" t="s">
        <v>1942</v>
      </c>
      <c r="BJ602" s="1" t="s">
        <v>6259</v>
      </c>
      <c r="BK602" s="1" t="s">
        <v>42</v>
      </c>
      <c r="BL602" s="1" t="s">
        <v>5332</v>
      </c>
      <c r="BM602" s="1" t="s">
        <v>1943</v>
      </c>
      <c r="BN602" s="1" t="s">
        <v>6654</v>
      </c>
      <c r="BO602" s="1" t="s">
        <v>42</v>
      </c>
      <c r="BP602" s="1" t="s">
        <v>5332</v>
      </c>
      <c r="BQ602" s="1" t="s">
        <v>1944</v>
      </c>
      <c r="BR602" s="1" t="s">
        <v>7822</v>
      </c>
      <c r="BS602" s="1" t="s">
        <v>95</v>
      </c>
      <c r="BT602" s="1" t="s">
        <v>5256</v>
      </c>
    </row>
    <row r="603" spans="1:72" ht="13.5" customHeight="1">
      <c r="A603" s="5" t="str">
        <f t="shared" si="31"/>
        <v>1861_화현내_0160</v>
      </c>
      <c r="B603" s="1">
        <v>1861</v>
      </c>
      <c r="C603" s="1" t="s">
        <v>9339</v>
      </c>
      <c r="D603" s="1" t="s">
        <v>9340</v>
      </c>
      <c r="E603" s="1">
        <v>602</v>
      </c>
      <c r="F603" s="1">
        <v>4</v>
      </c>
      <c r="G603" s="1" t="s">
        <v>1687</v>
      </c>
      <c r="H603" s="1" t="s">
        <v>4198</v>
      </c>
      <c r="I603" s="1">
        <v>6</v>
      </c>
      <c r="L603" s="1">
        <v>4</v>
      </c>
      <c r="M603" s="1" t="s">
        <v>8217</v>
      </c>
      <c r="N603" s="1" t="s">
        <v>8218</v>
      </c>
      <c r="S603" s="1" t="s">
        <v>49</v>
      </c>
      <c r="T603" s="1" t="s">
        <v>967</v>
      </c>
      <c r="W603" s="1" t="s">
        <v>97</v>
      </c>
      <c r="X603" s="1" t="s">
        <v>8979</v>
      </c>
      <c r="Y603" s="1" t="s">
        <v>51</v>
      </c>
      <c r="Z603" s="1" t="s">
        <v>4387</v>
      </c>
      <c r="AC603" s="1">
        <v>56</v>
      </c>
      <c r="AD603" s="1" t="s">
        <v>655</v>
      </c>
      <c r="AE603" s="1" t="s">
        <v>5223</v>
      </c>
      <c r="AJ603" s="1" t="s">
        <v>17</v>
      </c>
      <c r="AK603" s="1" t="s">
        <v>5254</v>
      </c>
      <c r="AL603" s="1" t="s">
        <v>88</v>
      </c>
      <c r="AM603" s="1" t="s">
        <v>7489</v>
      </c>
      <c r="AT603" s="1" t="s">
        <v>42</v>
      </c>
      <c r="AU603" s="1" t="s">
        <v>5332</v>
      </c>
      <c r="AV603" s="1" t="s">
        <v>1945</v>
      </c>
      <c r="AW603" s="1" t="s">
        <v>5729</v>
      </c>
      <c r="BG603" s="1" t="s">
        <v>42</v>
      </c>
      <c r="BH603" s="1" t="s">
        <v>5332</v>
      </c>
      <c r="BI603" s="1" t="s">
        <v>1946</v>
      </c>
      <c r="BJ603" s="1" t="s">
        <v>6268</v>
      </c>
      <c r="BK603" s="1" t="s">
        <v>42</v>
      </c>
      <c r="BL603" s="1" t="s">
        <v>5332</v>
      </c>
      <c r="BM603" s="1" t="s">
        <v>1346</v>
      </c>
      <c r="BN603" s="1" t="s">
        <v>5349</v>
      </c>
      <c r="BO603" s="1" t="s">
        <v>42</v>
      </c>
      <c r="BP603" s="1" t="s">
        <v>5332</v>
      </c>
      <c r="BQ603" s="1" t="s">
        <v>1947</v>
      </c>
      <c r="BR603" s="1" t="s">
        <v>7144</v>
      </c>
      <c r="BS603" s="1" t="s">
        <v>248</v>
      </c>
      <c r="BT603" s="1" t="s">
        <v>5263</v>
      </c>
    </row>
    <row r="604" spans="1:72" ht="13.5" customHeight="1">
      <c r="A604" s="5" t="str">
        <f t="shared" si="31"/>
        <v>1861_화현내_0160</v>
      </c>
      <c r="B604" s="1">
        <v>1861</v>
      </c>
      <c r="C604" s="1" t="s">
        <v>9339</v>
      </c>
      <c r="D604" s="1" t="s">
        <v>9340</v>
      </c>
      <c r="E604" s="1">
        <v>603</v>
      </c>
      <c r="F604" s="1">
        <v>4</v>
      </c>
      <c r="G604" s="1" t="s">
        <v>1687</v>
      </c>
      <c r="H604" s="1" t="s">
        <v>4198</v>
      </c>
      <c r="I604" s="1">
        <v>6</v>
      </c>
      <c r="L604" s="1">
        <v>5</v>
      </c>
      <c r="M604" s="1" t="s">
        <v>8219</v>
      </c>
      <c r="N604" s="1" t="s">
        <v>8220</v>
      </c>
      <c r="T604" s="1" t="s">
        <v>9054</v>
      </c>
      <c r="U604" s="1" t="s">
        <v>37</v>
      </c>
      <c r="V604" s="1" t="s">
        <v>4283</v>
      </c>
      <c r="W604" s="1" t="s">
        <v>1090</v>
      </c>
      <c r="X604" s="1" t="s">
        <v>4347</v>
      </c>
      <c r="Y604" s="1" t="s">
        <v>1948</v>
      </c>
      <c r="Z604" s="1" t="s">
        <v>4955</v>
      </c>
      <c r="AC604" s="1">
        <v>30</v>
      </c>
      <c r="AD604" s="1" t="s">
        <v>183</v>
      </c>
      <c r="AE604" s="1" t="s">
        <v>5218</v>
      </c>
      <c r="AJ604" s="1" t="s">
        <v>17</v>
      </c>
      <c r="AK604" s="1" t="s">
        <v>5254</v>
      </c>
      <c r="AL604" s="1" t="s">
        <v>1087</v>
      </c>
      <c r="AM604" s="1" t="s">
        <v>5279</v>
      </c>
      <c r="AT604" s="1" t="s">
        <v>42</v>
      </c>
      <c r="AU604" s="1" t="s">
        <v>5332</v>
      </c>
      <c r="AV604" s="1" t="s">
        <v>1949</v>
      </c>
      <c r="AW604" s="1" t="s">
        <v>5728</v>
      </c>
      <c r="BG604" s="1" t="s">
        <v>42</v>
      </c>
      <c r="BH604" s="1" t="s">
        <v>5332</v>
      </c>
      <c r="BI604" s="1" t="s">
        <v>1950</v>
      </c>
      <c r="BJ604" s="1" t="s">
        <v>6267</v>
      </c>
      <c r="BK604" s="1" t="s">
        <v>42</v>
      </c>
      <c r="BL604" s="1" t="s">
        <v>5332</v>
      </c>
      <c r="BM604" s="1" t="s">
        <v>1691</v>
      </c>
      <c r="BN604" s="1" t="s">
        <v>4999</v>
      </c>
      <c r="BO604" s="1" t="s">
        <v>42</v>
      </c>
      <c r="BP604" s="1" t="s">
        <v>5332</v>
      </c>
      <c r="BQ604" s="1" t="s">
        <v>1951</v>
      </c>
      <c r="BR604" s="1" t="s">
        <v>7143</v>
      </c>
      <c r="BS604" s="1" t="s">
        <v>53</v>
      </c>
      <c r="BT604" s="1" t="s">
        <v>5260</v>
      </c>
    </row>
    <row r="605" spans="1:29" ht="13.5" customHeight="1">
      <c r="A605" s="5" t="str">
        <f t="shared" si="31"/>
        <v>1861_화현내_0160</v>
      </c>
      <c r="B605" s="1">
        <v>1861</v>
      </c>
      <c r="C605" s="1" t="s">
        <v>9339</v>
      </c>
      <c r="D605" s="1" t="s">
        <v>9340</v>
      </c>
      <c r="E605" s="1">
        <v>604</v>
      </c>
      <c r="F605" s="1">
        <v>4</v>
      </c>
      <c r="G605" s="1" t="s">
        <v>1687</v>
      </c>
      <c r="H605" s="1" t="s">
        <v>4198</v>
      </c>
      <c r="I605" s="1">
        <v>6</v>
      </c>
      <c r="L605" s="1">
        <v>5</v>
      </c>
      <c r="M605" s="1" t="s">
        <v>8219</v>
      </c>
      <c r="N605" s="1" t="s">
        <v>8220</v>
      </c>
      <c r="S605" s="1" t="s">
        <v>96</v>
      </c>
      <c r="T605" s="1" t="s">
        <v>4261</v>
      </c>
      <c r="W605" s="1" t="s">
        <v>50</v>
      </c>
      <c r="X605" s="1" t="s">
        <v>4264</v>
      </c>
      <c r="Y605" s="1" t="s">
        <v>51</v>
      </c>
      <c r="Z605" s="1" t="s">
        <v>4387</v>
      </c>
      <c r="AC605" s="1">
        <v>68</v>
      </c>
    </row>
    <row r="606" spans="1:31" ht="13.5" customHeight="1">
      <c r="A606" s="5" t="str">
        <f t="shared" si="31"/>
        <v>1861_화현내_0160</v>
      </c>
      <c r="B606" s="1">
        <v>1861</v>
      </c>
      <c r="C606" s="1" t="s">
        <v>9339</v>
      </c>
      <c r="D606" s="1" t="s">
        <v>9340</v>
      </c>
      <c r="E606" s="1">
        <v>605</v>
      </c>
      <c r="F606" s="1">
        <v>4</v>
      </c>
      <c r="G606" s="1" t="s">
        <v>1687</v>
      </c>
      <c r="H606" s="1" t="s">
        <v>4198</v>
      </c>
      <c r="I606" s="1">
        <v>6</v>
      </c>
      <c r="L606" s="1">
        <v>5</v>
      </c>
      <c r="M606" s="1" t="s">
        <v>8219</v>
      </c>
      <c r="N606" s="1" t="s">
        <v>8220</v>
      </c>
      <c r="T606" s="1" t="s">
        <v>9055</v>
      </c>
      <c r="U606" s="1" t="s">
        <v>61</v>
      </c>
      <c r="V606" s="1" t="s">
        <v>4295</v>
      </c>
      <c r="Y606" s="1" t="s">
        <v>1952</v>
      </c>
      <c r="Z606" s="1" t="s">
        <v>4954</v>
      </c>
      <c r="AD606" s="1" t="s">
        <v>224</v>
      </c>
      <c r="AE606" s="1" t="s">
        <v>5244</v>
      </c>
    </row>
    <row r="607" spans="1:72" ht="13.5" customHeight="1">
      <c r="A607" s="5" t="str">
        <f t="shared" si="31"/>
        <v>1861_화현내_0160</v>
      </c>
      <c r="B607" s="1">
        <v>1861</v>
      </c>
      <c r="C607" s="1" t="s">
        <v>9339</v>
      </c>
      <c r="D607" s="1" t="s">
        <v>9340</v>
      </c>
      <c r="E607" s="1">
        <v>606</v>
      </c>
      <c r="F607" s="1">
        <v>4</v>
      </c>
      <c r="G607" s="1" t="s">
        <v>1687</v>
      </c>
      <c r="H607" s="1" t="s">
        <v>4198</v>
      </c>
      <c r="I607" s="1">
        <v>7</v>
      </c>
      <c r="J607" s="1" t="s">
        <v>1953</v>
      </c>
      <c r="K607" s="1" t="s">
        <v>7383</v>
      </c>
      <c r="L607" s="1">
        <v>1</v>
      </c>
      <c r="M607" s="1" t="s">
        <v>1953</v>
      </c>
      <c r="N607" s="1" t="s">
        <v>7383</v>
      </c>
      <c r="T607" s="1" t="s">
        <v>8806</v>
      </c>
      <c r="U607" s="1" t="s">
        <v>105</v>
      </c>
      <c r="V607" s="1" t="s">
        <v>4280</v>
      </c>
      <c r="W607" s="1" t="s">
        <v>97</v>
      </c>
      <c r="X607" s="1" t="s">
        <v>8983</v>
      </c>
      <c r="Y607" s="1" t="s">
        <v>1954</v>
      </c>
      <c r="Z607" s="1" t="s">
        <v>4953</v>
      </c>
      <c r="AC607" s="1">
        <v>67</v>
      </c>
      <c r="AD607" s="1" t="s">
        <v>727</v>
      </c>
      <c r="AE607" s="1" t="s">
        <v>5226</v>
      </c>
      <c r="AJ607" s="1" t="s">
        <v>17</v>
      </c>
      <c r="AK607" s="1" t="s">
        <v>5254</v>
      </c>
      <c r="AL607" s="1" t="s">
        <v>88</v>
      </c>
      <c r="AM607" s="1" t="s">
        <v>7489</v>
      </c>
      <c r="AT607" s="1" t="s">
        <v>105</v>
      </c>
      <c r="AU607" s="1" t="s">
        <v>4280</v>
      </c>
      <c r="AV607" s="1" t="s">
        <v>1767</v>
      </c>
      <c r="AW607" s="1" t="s">
        <v>5607</v>
      </c>
      <c r="BG607" s="1" t="s">
        <v>105</v>
      </c>
      <c r="BH607" s="1" t="s">
        <v>4280</v>
      </c>
      <c r="BI607" s="1" t="s">
        <v>1955</v>
      </c>
      <c r="BJ607" s="1" t="s">
        <v>6266</v>
      </c>
      <c r="BK607" s="1" t="s">
        <v>105</v>
      </c>
      <c r="BL607" s="1" t="s">
        <v>4280</v>
      </c>
      <c r="BM607" s="1" t="s">
        <v>976</v>
      </c>
      <c r="BN607" s="1" t="s">
        <v>6682</v>
      </c>
      <c r="BQ607" s="1" t="s">
        <v>977</v>
      </c>
      <c r="BR607" s="1" t="s">
        <v>7130</v>
      </c>
      <c r="BS607" s="1" t="s">
        <v>694</v>
      </c>
      <c r="BT607" s="1" t="s">
        <v>5323</v>
      </c>
    </row>
    <row r="608" spans="1:72" ht="13.5" customHeight="1">
      <c r="A608" s="5" t="str">
        <f t="shared" si="31"/>
        <v>1861_화현내_0160</v>
      </c>
      <c r="B608" s="1">
        <v>1861</v>
      </c>
      <c r="C608" s="1" t="s">
        <v>9339</v>
      </c>
      <c r="D608" s="1" t="s">
        <v>9340</v>
      </c>
      <c r="E608" s="1">
        <v>607</v>
      </c>
      <c r="F608" s="1">
        <v>4</v>
      </c>
      <c r="G608" s="1" t="s">
        <v>1687</v>
      </c>
      <c r="H608" s="1" t="s">
        <v>4198</v>
      </c>
      <c r="I608" s="1">
        <v>7</v>
      </c>
      <c r="L608" s="1">
        <v>1</v>
      </c>
      <c r="M608" s="1" t="s">
        <v>1953</v>
      </c>
      <c r="N608" s="1" t="s">
        <v>7383</v>
      </c>
      <c r="S608" s="1" t="s">
        <v>49</v>
      </c>
      <c r="T608" s="1" t="s">
        <v>967</v>
      </c>
      <c r="W608" s="1" t="s">
        <v>147</v>
      </c>
      <c r="X608" s="1" t="s">
        <v>4357</v>
      </c>
      <c r="Y608" s="1" t="s">
        <v>10</v>
      </c>
      <c r="Z608" s="1" t="s">
        <v>4364</v>
      </c>
      <c r="AC608" s="1">
        <v>67</v>
      </c>
      <c r="AD608" s="1" t="s">
        <v>727</v>
      </c>
      <c r="AE608" s="1" t="s">
        <v>5226</v>
      </c>
      <c r="AJ608" s="1" t="s">
        <v>17</v>
      </c>
      <c r="AK608" s="1" t="s">
        <v>5254</v>
      </c>
      <c r="AL608" s="1" t="s">
        <v>148</v>
      </c>
      <c r="AM608" s="1" t="s">
        <v>5286</v>
      </c>
      <c r="AT608" s="1" t="s">
        <v>105</v>
      </c>
      <c r="AU608" s="1" t="s">
        <v>4280</v>
      </c>
      <c r="AV608" s="1" t="s">
        <v>1956</v>
      </c>
      <c r="AW608" s="1" t="s">
        <v>5727</v>
      </c>
      <c r="BG608" s="1" t="s">
        <v>105</v>
      </c>
      <c r="BH608" s="1" t="s">
        <v>4280</v>
      </c>
      <c r="BI608" s="1" t="s">
        <v>1957</v>
      </c>
      <c r="BJ608" s="1" t="s">
        <v>6236</v>
      </c>
      <c r="BK608" s="1" t="s">
        <v>42</v>
      </c>
      <c r="BL608" s="1" t="s">
        <v>5332</v>
      </c>
      <c r="BM608" s="1" t="s">
        <v>1958</v>
      </c>
      <c r="BN608" s="1" t="s">
        <v>6656</v>
      </c>
      <c r="BO608" s="1" t="s">
        <v>105</v>
      </c>
      <c r="BP608" s="1" t="s">
        <v>4280</v>
      </c>
      <c r="BQ608" s="1" t="s">
        <v>1959</v>
      </c>
      <c r="BR608" s="1" t="s">
        <v>7142</v>
      </c>
      <c r="BS608" s="1" t="s">
        <v>104</v>
      </c>
      <c r="BT608" s="1" t="s">
        <v>5261</v>
      </c>
    </row>
    <row r="609" spans="1:72" ht="13.5" customHeight="1">
      <c r="A609" s="5" t="str">
        <f t="shared" si="31"/>
        <v>1861_화현내_0160</v>
      </c>
      <c r="B609" s="1">
        <v>1861</v>
      </c>
      <c r="C609" s="1" t="s">
        <v>9339</v>
      </c>
      <c r="D609" s="1" t="s">
        <v>9340</v>
      </c>
      <c r="E609" s="1">
        <v>608</v>
      </c>
      <c r="F609" s="1">
        <v>4</v>
      </c>
      <c r="G609" s="1" t="s">
        <v>1687</v>
      </c>
      <c r="H609" s="1" t="s">
        <v>4198</v>
      </c>
      <c r="I609" s="1">
        <v>7</v>
      </c>
      <c r="L609" s="1">
        <v>2</v>
      </c>
      <c r="M609" s="1" t="s">
        <v>8221</v>
      </c>
      <c r="N609" s="1" t="s">
        <v>8222</v>
      </c>
      <c r="O609" s="1" t="s">
        <v>6</v>
      </c>
      <c r="P609" s="1" t="s">
        <v>4255</v>
      </c>
      <c r="T609" s="1" t="s">
        <v>9048</v>
      </c>
      <c r="U609" s="1" t="s">
        <v>37</v>
      </c>
      <c r="V609" s="1" t="s">
        <v>4283</v>
      </c>
      <c r="W609" s="1" t="s">
        <v>1090</v>
      </c>
      <c r="X609" s="1" t="s">
        <v>4347</v>
      </c>
      <c r="Y609" s="1" t="s">
        <v>1960</v>
      </c>
      <c r="Z609" s="1" t="s">
        <v>4952</v>
      </c>
      <c r="AC609" s="1">
        <v>39</v>
      </c>
      <c r="AD609" s="1" t="s">
        <v>1042</v>
      </c>
      <c r="AE609" s="1" t="s">
        <v>5220</v>
      </c>
      <c r="AJ609" s="1" t="s">
        <v>17</v>
      </c>
      <c r="AK609" s="1" t="s">
        <v>5254</v>
      </c>
      <c r="AL609" s="1" t="s">
        <v>1087</v>
      </c>
      <c r="AM609" s="1" t="s">
        <v>5279</v>
      </c>
      <c r="AT609" s="1" t="s">
        <v>42</v>
      </c>
      <c r="AU609" s="1" t="s">
        <v>5332</v>
      </c>
      <c r="AV609" s="1" t="s">
        <v>1879</v>
      </c>
      <c r="AW609" s="1" t="s">
        <v>5726</v>
      </c>
      <c r="BG609" s="1" t="s">
        <v>42</v>
      </c>
      <c r="BH609" s="1" t="s">
        <v>5332</v>
      </c>
      <c r="BI609" s="1" t="s">
        <v>1880</v>
      </c>
      <c r="BJ609" s="1" t="s">
        <v>5529</v>
      </c>
      <c r="BK609" s="1" t="s">
        <v>42</v>
      </c>
      <c r="BL609" s="1" t="s">
        <v>5332</v>
      </c>
      <c r="BM609" s="1" t="s">
        <v>1736</v>
      </c>
      <c r="BN609" s="1" t="s">
        <v>6234</v>
      </c>
      <c r="BQ609" s="1" t="s">
        <v>1961</v>
      </c>
      <c r="BR609" s="1" t="s">
        <v>7141</v>
      </c>
      <c r="BS609" s="1" t="s">
        <v>180</v>
      </c>
      <c r="BT609" s="1" t="s">
        <v>5255</v>
      </c>
    </row>
    <row r="610" spans="1:72" ht="13.5" customHeight="1">
      <c r="A610" s="5" t="str">
        <f t="shared" si="31"/>
        <v>1861_화현내_0160</v>
      </c>
      <c r="B610" s="1">
        <v>1861</v>
      </c>
      <c r="C610" s="1" t="s">
        <v>9339</v>
      </c>
      <c r="D610" s="1" t="s">
        <v>9340</v>
      </c>
      <c r="E610" s="1">
        <v>609</v>
      </c>
      <c r="F610" s="1">
        <v>4</v>
      </c>
      <c r="G610" s="1" t="s">
        <v>1687</v>
      </c>
      <c r="H610" s="1" t="s">
        <v>4198</v>
      </c>
      <c r="I610" s="1">
        <v>7</v>
      </c>
      <c r="L610" s="1">
        <v>2</v>
      </c>
      <c r="M610" s="1" t="s">
        <v>8221</v>
      </c>
      <c r="N610" s="1" t="s">
        <v>8222</v>
      </c>
      <c r="S610" s="1" t="s">
        <v>49</v>
      </c>
      <c r="T610" s="1" t="s">
        <v>967</v>
      </c>
      <c r="W610" s="1" t="s">
        <v>97</v>
      </c>
      <c r="X610" s="1" t="s">
        <v>9056</v>
      </c>
      <c r="Y610" s="1" t="s">
        <v>51</v>
      </c>
      <c r="Z610" s="1" t="s">
        <v>4387</v>
      </c>
      <c r="AC610" s="1">
        <v>39</v>
      </c>
      <c r="AD610" s="1" t="s">
        <v>1042</v>
      </c>
      <c r="AE610" s="1" t="s">
        <v>5220</v>
      </c>
      <c r="AJ610" s="1" t="s">
        <v>17</v>
      </c>
      <c r="AK610" s="1" t="s">
        <v>5254</v>
      </c>
      <c r="AL610" s="1" t="s">
        <v>88</v>
      </c>
      <c r="AM610" s="1" t="s">
        <v>7489</v>
      </c>
      <c r="AT610" s="1" t="s">
        <v>42</v>
      </c>
      <c r="AU610" s="1" t="s">
        <v>5332</v>
      </c>
      <c r="AV610" s="1" t="s">
        <v>1846</v>
      </c>
      <c r="AW610" s="1" t="s">
        <v>4408</v>
      </c>
      <c r="BG610" s="1" t="s">
        <v>42</v>
      </c>
      <c r="BH610" s="1" t="s">
        <v>5332</v>
      </c>
      <c r="BI610" s="1" t="s">
        <v>1962</v>
      </c>
      <c r="BJ610" s="1" t="s">
        <v>5542</v>
      </c>
      <c r="BO610" s="1" t="s">
        <v>42</v>
      </c>
      <c r="BP610" s="1" t="s">
        <v>5332</v>
      </c>
      <c r="BQ610" s="1" t="s">
        <v>1963</v>
      </c>
      <c r="BR610" s="1" t="s">
        <v>7775</v>
      </c>
      <c r="BS610" s="1" t="s">
        <v>381</v>
      </c>
      <c r="BT610" s="1" t="s">
        <v>5290</v>
      </c>
    </row>
    <row r="611" spans="1:31" ht="13.5" customHeight="1">
      <c r="A611" s="5" t="str">
        <f t="shared" si="31"/>
        <v>1861_화현내_0160</v>
      </c>
      <c r="B611" s="1">
        <v>1861</v>
      </c>
      <c r="C611" s="1" t="s">
        <v>9339</v>
      </c>
      <c r="D611" s="1" t="s">
        <v>9340</v>
      </c>
      <c r="E611" s="1">
        <v>610</v>
      </c>
      <c r="F611" s="1">
        <v>4</v>
      </c>
      <c r="G611" s="1" t="s">
        <v>1687</v>
      </c>
      <c r="H611" s="1" t="s">
        <v>4198</v>
      </c>
      <c r="I611" s="1">
        <v>7</v>
      </c>
      <c r="L611" s="1">
        <v>2</v>
      </c>
      <c r="M611" s="1" t="s">
        <v>8221</v>
      </c>
      <c r="N611" s="1" t="s">
        <v>8222</v>
      </c>
      <c r="T611" s="1" t="s">
        <v>9050</v>
      </c>
      <c r="U611" s="1" t="s">
        <v>59</v>
      </c>
      <c r="V611" s="1" t="s">
        <v>4282</v>
      </c>
      <c r="Y611" s="1" t="s">
        <v>1964</v>
      </c>
      <c r="Z611" s="1" t="s">
        <v>4951</v>
      </c>
      <c r="AC611" s="1">
        <v>33</v>
      </c>
      <c r="AD611" s="1" t="s">
        <v>778</v>
      </c>
      <c r="AE611" s="1" t="s">
        <v>5236</v>
      </c>
    </row>
    <row r="612" spans="1:72" ht="13.5" customHeight="1">
      <c r="A612" s="5" t="str">
        <f t="shared" si="31"/>
        <v>1861_화현내_0160</v>
      </c>
      <c r="B612" s="1">
        <v>1861</v>
      </c>
      <c r="C612" s="1" t="s">
        <v>9339</v>
      </c>
      <c r="D612" s="1" t="s">
        <v>9340</v>
      </c>
      <c r="E612" s="1">
        <v>611</v>
      </c>
      <c r="F612" s="1">
        <v>4</v>
      </c>
      <c r="G612" s="1" t="s">
        <v>1687</v>
      </c>
      <c r="H612" s="1" t="s">
        <v>4198</v>
      </c>
      <c r="I612" s="1">
        <v>7</v>
      </c>
      <c r="L612" s="1">
        <v>3</v>
      </c>
      <c r="M612" s="1" t="s">
        <v>8223</v>
      </c>
      <c r="N612" s="1" t="s">
        <v>8224</v>
      </c>
      <c r="T612" s="1" t="s">
        <v>8817</v>
      </c>
      <c r="U612" s="1" t="s">
        <v>37</v>
      </c>
      <c r="V612" s="1" t="s">
        <v>4283</v>
      </c>
      <c r="W612" s="1" t="s">
        <v>97</v>
      </c>
      <c r="X612" s="1" t="s">
        <v>8818</v>
      </c>
      <c r="Y612" s="1" t="s">
        <v>1965</v>
      </c>
      <c r="Z612" s="1" t="s">
        <v>4753</v>
      </c>
      <c r="AC612" s="1">
        <v>39</v>
      </c>
      <c r="AD612" s="1" t="s">
        <v>1042</v>
      </c>
      <c r="AE612" s="1" t="s">
        <v>5220</v>
      </c>
      <c r="AJ612" s="1" t="s">
        <v>17</v>
      </c>
      <c r="AK612" s="1" t="s">
        <v>5254</v>
      </c>
      <c r="AL612" s="1" t="s">
        <v>88</v>
      </c>
      <c r="AM612" s="1" t="s">
        <v>7489</v>
      </c>
      <c r="AT612" s="1" t="s">
        <v>42</v>
      </c>
      <c r="AU612" s="1" t="s">
        <v>5332</v>
      </c>
      <c r="AV612" s="1" t="s">
        <v>1966</v>
      </c>
      <c r="AW612" s="1" t="s">
        <v>5725</v>
      </c>
      <c r="BG612" s="1" t="s">
        <v>42</v>
      </c>
      <c r="BH612" s="1" t="s">
        <v>5332</v>
      </c>
      <c r="BI612" s="1" t="s">
        <v>1967</v>
      </c>
      <c r="BJ612" s="1" t="s">
        <v>5469</v>
      </c>
      <c r="BM612" s="1" t="s">
        <v>1968</v>
      </c>
      <c r="BN612" s="1" t="s">
        <v>5765</v>
      </c>
      <c r="BO612" s="1" t="s">
        <v>42</v>
      </c>
      <c r="BP612" s="1" t="s">
        <v>5332</v>
      </c>
      <c r="BQ612" s="1" t="s">
        <v>1969</v>
      </c>
      <c r="BR612" s="1" t="s">
        <v>7602</v>
      </c>
      <c r="BS612" s="1" t="s">
        <v>88</v>
      </c>
      <c r="BT612" s="1" t="s">
        <v>7489</v>
      </c>
    </row>
    <row r="613" spans="1:72" ht="13.5" customHeight="1">
      <c r="A613" s="5" t="str">
        <f t="shared" si="31"/>
        <v>1861_화현내_0160</v>
      </c>
      <c r="B613" s="1">
        <v>1861</v>
      </c>
      <c r="C613" s="1" t="s">
        <v>9339</v>
      </c>
      <c r="D613" s="1" t="s">
        <v>9340</v>
      </c>
      <c r="E613" s="1">
        <v>612</v>
      </c>
      <c r="F613" s="1">
        <v>4</v>
      </c>
      <c r="G613" s="1" t="s">
        <v>1687</v>
      </c>
      <c r="H613" s="1" t="s">
        <v>4198</v>
      </c>
      <c r="I613" s="1">
        <v>7</v>
      </c>
      <c r="L613" s="1">
        <v>3</v>
      </c>
      <c r="M613" s="1" t="s">
        <v>8223</v>
      </c>
      <c r="N613" s="1" t="s">
        <v>8224</v>
      </c>
      <c r="S613" s="1" t="s">
        <v>49</v>
      </c>
      <c r="T613" s="1" t="s">
        <v>967</v>
      </c>
      <c r="W613" s="1" t="s">
        <v>483</v>
      </c>
      <c r="X613" s="1" t="s">
        <v>4369</v>
      </c>
      <c r="Y613" s="1" t="s">
        <v>51</v>
      </c>
      <c r="Z613" s="1" t="s">
        <v>4387</v>
      </c>
      <c r="AC613" s="1">
        <v>29</v>
      </c>
      <c r="AD613" s="1" t="s">
        <v>185</v>
      </c>
      <c r="AE613" s="1" t="s">
        <v>5248</v>
      </c>
      <c r="AJ613" s="1" t="s">
        <v>17</v>
      </c>
      <c r="AK613" s="1" t="s">
        <v>5254</v>
      </c>
      <c r="AL613" s="1" t="s">
        <v>485</v>
      </c>
      <c r="AM613" s="1" t="s">
        <v>7495</v>
      </c>
      <c r="AT613" s="1" t="s">
        <v>42</v>
      </c>
      <c r="AU613" s="1" t="s">
        <v>5332</v>
      </c>
      <c r="AV613" s="1" t="s">
        <v>1970</v>
      </c>
      <c r="AW613" s="1" t="s">
        <v>5724</v>
      </c>
      <c r="BG613" s="1" t="s">
        <v>42</v>
      </c>
      <c r="BH613" s="1" t="s">
        <v>5332</v>
      </c>
      <c r="BI613" s="1" t="s">
        <v>457</v>
      </c>
      <c r="BJ613" s="1" t="s">
        <v>6204</v>
      </c>
      <c r="BK613" s="1" t="s">
        <v>42</v>
      </c>
      <c r="BL613" s="1" t="s">
        <v>5332</v>
      </c>
      <c r="BM613" s="1" t="s">
        <v>487</v>
      </c>
      <c r="BN613" s="1" t="s">
        <v>6414</v>
      </c>
      <c r="BO613" s="1" t="s">
        <v>42</v>
      </c>
      <c r="BP613" s="1" t="s">
        <v>5332</v>
      </c>
      <c r="BQ613" s="1" t="s">
        <v>1971</v>
      </c>
      <c r="BR613" s="1" t="s">
        <v>7140</v>
      </c>
      <c r="BS613" s="1" t="s">
        <v>41</v>
      </c>
      <c r="BT613" s="1" t="s">
        <v>5259</v>
      </c>
    </row>
    <row r="614" spans="1:72" ht="13.5" customHeight="1">
      <c r="A614" s="5" t="str">
        <f aca="true" t="shared" si="32" ref="A614:A631">HYPERLINK("http://kyu.snu.ac.kr/sdhj/index.jsp?type=hj/GK14782_00IH_0001_0161.jpg","1861_화현내_0161")</f>
        <v>1861_화현내_0161</v>
      </c>
      <c r="B614" s="1">
        <v>1861</v>
      </c>
      <c r="C614" s="1" t="s">
        <v>9339</v>
      </c>
      <c r="D614" s="1" t="s">
        <v>9340</v>
      </c>
      <c r="E614" s="1">
        <v>613</v>
      </c>
      <c r="F614" s="1">
        <v>4</v>
      </c>
      <c r="G614" s="1" t="s">
        <v>1687</v>
      </c>
      <c r="H614" s="1" t="s">
        <v>4198</v>
      </c>
      <c r="I614" s="1">
        <v>7</v>
      </c>
      <c r="L614" s="1">
        <v>4</v>
      </c>
      <c r="M614" s="1" t="s">
        <v>8225</v>
      </c>
      <c r="N614" s="1" t="s">
        <v>8226</v>
      </c>
      <c r="T614" s="1" t="s">
        <v>8787</v>
      </c>
      <c r="U614" s="1" t="s">
        <v>105</v>
      </c>
      <c r="V614" s="1" t="s">
        <v>4280</v>
      </c>
      <c r="W614" s="1" t="s">
        <v>1972</v>
      </c>
      <c r="X614" s="1" t="s">
        <v>9057</v>
      </c>
      <c r="Y614" s="1" t="s">
        <v>1973</v>
      </c>
      <c r="Z614" s="1" t="s">
        <v>4950</v>
      </c>
      <c r="AC614" s="1">
        <v>70</v>
      </c>
      <c r="AD614" s="1" t="s">
        <v>693</v>
      </c>
      <c r="AE614" s="1" t="s">
        <v>5213</v>
      </c>
      <c r="AJ614" s="1" t="s">
        <v>17</v>
      </c>
      <c r="AK614" s="1" t="s">
        <v>5254</v>
      </c>
      <c r="AL614" s="1" t="s">
        <v>1974</v>
      </c>
      <c r="AM614" s="1" t="s">
        <v>5306</v>
      </c>
      <c r="AT614" s="1" t="s">
        <v>105</v>
      </c>
      <c r="AU614" s="1" t="s">
        <v>4280</v>
      </c>
      <c r="AV614" s="1" t="s">
        <v>1975</v>
      </c>
      <c r="AW614" s="1" t="s">
        <v>5723</v>
      </c>
      <c r="BG614" s="1" t="s">
        <v>105</v>
      </c>
      <c r="BH614" s="1" t="s">
        <v>4280</v>
      </c>
      <c r="BI614" s="1" t="s">
        <v>1976</v>
      </c>
      <c r="BJ614" s="1" t="s">
        <v>5392</v>
      </c>
      <c r="BK614" s="1" t="s">
        <v>105</v>
      </c>
      <c r="BL614" s="1" t="s">
        <v>4280</v>
      </c>
      <c r="BM614" s="1" t="s">
        <v>1977</v>
      </c>
      <c r="BN614" s="1" t="s">
        <v>6681</v>
      </c>
      <c r="BO614" s="1" t="s">
        <v>105</v>
      </c>
      <c r="BP614" s="1" t="s">
        <v>4280</v>
      </c>
      <c r="BQ614" s="1" t="s">
        <v>1978</v>
      </c>
      <c r="BR614" s="1" t="s">
        <v>7139</v>
      </c>
      <c r="BS614" s="1" t="s">
        <v>1766</v>
      </c>
      <c r="BT614" s="1" t="s">
        <v>5301</v>
      </c>
    </row>
    <row r="615" spans="1:29" ht="13.5" customHeight="1">
      <c r="A615" s="5" t="str">
        <f t="shared" si="32"/>
        <v>1861_화현내_0161</v>
      </c>
      <c r="B615" s="1">
        <v>1861</v>
      </c>
      <c r="C615" s="1" t="s">
        <v>9339</v>
      </c>
      <c r="D615" s="1" t="s">
        <v>9340</v>
      </c>
      <c r="E615" s="1">
        <v>614</v>
      </c>
      <c r="F615" s="1">
        <v>4</v>
      </c>
      <c r="G615" s="1" t="s">
        <v>1687</v>
      </c>
      <c r="H615" s="1" t="s">
        <v>4198</v>
      </c>
      <c r="I615" s="1">
        <v>7</v>
      </c>
      <c r="L615" s="1">
        <v>4</v>
      </c>
      <c r="M615" s="1" t="s">
        <v>8225</v>
      </c>
      <c r="N615" s="1" t="s">
        <v>8226</v>
      </c>
      <c r="S615" s="1" t="s">
        <v>181</v>
      </c>
      <c r="T615" s="1" t="s">
        <v>4259</v>
      </c>
      <c r="Y615" s="1" t="s">
        <v>1979</v>
      </c>
      <c r="Z615" s="1" t="s">
        <v>4949</v>
      </c>
      <c r="AC615" s="1">
        <v>28</v>
      </c>
    </row>
    <row r="616" spans="1:29" ht="13.5" customHeight="1">
      <c r="A616" s="5" t="str">
        <f t="shared" si="32"/>
        <v>1861_화현내_0161</v>
      </c>
      <c r="B616" s="1">
        <v>1861</v>
      </c>
      <c r="C616" s="1" t="s">
        <v>9339</v>
      </c>
      <c r="D616" s="1" t="s">
        <v>9340</v>
      </c>
      <c r="E616" s="1">
        <v>615</v>
      </c>
      <c r="F616" s="1">
        <v>4</v>
      </c>
      <c r="G616" s="1" t="s">
        <v>1687</v>
      </c>
      <c r="H616" s="1" t="s">
        <v>4198</v>
      </c>
      <c r="I616" s="1">
        <v>7</v>
      </c>
      <c r="L616" s="1">
        <v>4</v>
      </c>
      <c r="M616" s="1" t="s">
        <v>8225</v>
      </c>
      <c r="N616" s="1" t="s">
        <v>8226</v>
      </c>
      <c r="S616" s="1" t="s">
        <v>184</v>
      </c>
      <c r="T616" s="1" t="s">
        <v>4260</v>
      </c>
      <c r="W616" s="1" t="s">
        <v>549</v>
      </c>
      <c r="X616" s="1" t="s">
        <v>4336</v>
      </c>
      <c r="Y616" s="1" t="s">
        <v>10</v>
      </c>
      <c r="Z616" s="1" t="s">
        <v>4364</v>
      </c>
      <c r="AC616" s="1">
        <v>33</v>
      </c>
    </row>
    <row r="617" spans="1:72" ht="13.5" customHeight="1">
      <c r="A617" s="5" t="str">
        <f t="shared" si="32"/>
        <v>1861_화현내_0161</v>
      </c>
      <c r="B617" s="1">
        <v>1861</v>
      </c>
      <c r="C617" s="1" t="s">
        <v>9339</v>
      </c>
      <c r="D617" s="1" t="s">
        <v>9340</v>
      </c>
      <c r="E617" s="1">
        <v>616</v>
      </c>
      <c r="F617" s="1">
        <v>4</v>
      </c>
      <c r="G617" s="1" t="s">
        <v>1687</v>
      </c>
      <c r="H617" s="1" t="s">
        <v>4198</v>
      </c>
      <c r="I617" s="1">
        <v>7</v>
      </c>
      <c r="L617" s="1">
        <v>5</v>
      </c>
      <c r="M617" s="1" t="s">
        <v>8227</v>
      </c>
      <c r="N617" s="1" t="s">
        <v>8228</v>
      </c>
      <c r="T617" s="1" t="s">
        <v>9058</v>
      </c>
      <c r="U617" s="1" t="s">
        <v>37</v>
      </c>
      <c r="V617" s="1" t="s">
        <v>4283</v>
      </c>
      <c r="W617" s="1" t="s">
        <v>1765</v>
      </c>
      <c r="X617" s="1" t="s">
        <v>4368</v>
      </c>
      <c r="Y617" s="1" t="s">
        <v>1980</v>
      </c>
      <c r="Z617" s="1" t="s">
        <v>4948</v>
      </c>
      <c r="AC617" s="1">
        <v>53</v>
      </c>
      <c r="AD617" s="1" t="s">
        <v>103</v>
      </c>
      <c r="AE617" s="1" t="s">
        <v>5215</v>
      </c>
      <c r="AJ617" s="1" t="s">
        <v>17</v>
      </c>
      <c r="AK617" s="1" t="s">
        <v>5254</v>
      </c>
      <c r="AL617" s="1" t="s">
        <v>1766</v>
      </c>
      <c r="AM617" s="1" t="s">
        <v>5301</v>
      </c>
      <c r="AT617" s="1" t="s">
        <v>42</v>
      </c>
      <c r="AU617" s="1" t="s">
        <v>5332</v>
      </c>
      <c r="AV617" s="1" t="s">
        <v>1981</v>
      </c>
      <c r="AW617" s="1" t="s">
        <v>5722</v>
      </c>
      <c r="BG617" s="1" t="s">
        <v>42</v>
      </c>
      <c r="BH617" s="1" t="s">
        <v>5332</v>
      </c>
      <c r="BI617" s="1" t="s">
        <v>1982</v>
      </c>
      <c r="BJ617" s="1" t="s">
        <v>5667</v>
      </c>
      <c r="BK617" s="1" t="s">
        <v>42</v>
      </c>
      <c r="BL617" s="1" t="s">
        <v>5332</v>
      </c>
      <c r="BM617" s="1" t="s">
        <v>1768</v>
      </c>
      <c r="BN617" s="1" t="s">
        <v>6219</v>
      </c>
      <c r="BO617" s="1" t="s">
        <v>42</v>
      </c>
      <c r="BP617" s="1" t="s">
        <v>5332</v>
      </c>
      <c r="BQ617" s="1" t="s">
        <v>1983</v>
      </c>
      <c r="BR617" s="1" t="s">
        <v>7798</v>
      </c>
      <c r="BS617" s="1" t="s">
        <v>165</v>
      </c>
      <c r="BT617" s="1" t="s">
        <v>5302</v>
      </c>
    </row>
    <row r="618" spans="1:72" ht="13.5" customHeight="1">
      <c r="A618" s="5" t="str">
        <f t="shared" si="32"/>
        <v>1861_화현내_0161</v>
      </c>
      <c r="B618" s="1">
        <v>1861</v>
      </c>
      <c r="C618" s="1" t="s">
        <v>9339</v>
      </c>
      <c r="D618" s="1" t="s">
        <v>9340</v>
      </c>
      <c r="E618" s="1">
        <v>617</v>
      </c>
      <c r="F618" s="1">
        <v>4</v>
      </c>
      <c r="G618" s="1" t="s">
        <v>1687</v>
      </c>
      <c r="H618" s="1" t="s">
        <v>4198</v>
      </c>
      <c r="I618" s="1">
        <v>7</v>
      </c>
      <c r="L618" s="1">
        <v>5</v>
      </c>
      <c r="M618" s="1" t="s">
        <v>8227</v>
      </c>
      <c r="N618" s="1" t="s">
        <v>8228</v>
      </c>
      <c r="S618" s="1" t="s">
        <v>49</v>
      </c>
      <c r="T618" s="1" t="s">
        <v>967</v>
      </c>
      <c r="W618" s="1" t="s">
        <v>758</v>
      </c>
      <c r="X618" s="1" t="s">
        <v>4374</v>
      </c>
      <c r="Y618" s="1" t="s">
        <v>51</v>
      </c>
      <c r="Z618" s="1" t="s">
        <v>4387</v>
      </c>
      <c r="AC618" s="1">
        <v>58</v>
      </c>
      <c r="AJ618" s="1" t="s">
        <v>17</v>
      </c>
      <c r="AK618" s="1" t="s">
        <v>5254</v>
      </c>
      <c r="AL618" s="1" t="s">
        <v>180</v>
      </c>
      <c r="AM618" s="1" t="s">
        <v>5255</v>
      </c>
      <c r="AT618" s="1" t="s">
        <v>1117</v>
      </c>
      <c r="AU618" s="1" t="s">
        <v>5339</v>
      </c>
      <c r="AV618" s="1" t="s">
        <v>759</v>
      </c>
      <c r="AW618" s="1" t="s">
        <v>5721</v>
      </c>
      <c r="BG618" s="1" t="s">
        <v>42</v>
      </c>
      <c r="BH618" s="1" t="s">
        <v>5332</v>
      </c>
      <c r="BI618" s="1" t="s">
        <v>1984</v>
      </c>
      <c r="BJ618" s="1" t="s">
        <v>4644</v>
      </c>
      <c r="BK618" s="1" t="s">
        <v>42</v>
      </c>
      <c r="BL618" s="1" t="s">
        <v>5332</v>
      </c>
      <c r="BM618" s="1" t="s">
        <v>1985</v>
      </c>
      <c r="BN618" s="1" t="s">
        <v>6680</v>
      </c>
      <c r="BO618" s="1" t="s">
        <v>1117</v>
      </c>
      <c r="BP618" s="1" t="s">
        <v>5339</v>
      </c>
      <c r="BQ618" s="1" t="s">
        <v>761</v>
      </c>
      <c r="BR618" s="1" t="s">
        <v>7138</v>
      </c>
      <c r="BS618" s="1" t="s">
        <v>248</v>
      </c>
      <c r="BT618" s="1" t="s">
        <v>5263</v>
      </c>
    </row>
    <row r="619" spans="1:31" ht="13.5" customHeight="1">
      <c r="A619" s="5" t="str">
        <f t="shared" si="32"/>
        <v>1861_화현내_0161</v>
      </c>
      <c r="B619" s="1">
        <v>1861</v>
      </c>
      <c r="C619" s="1" t="s">
        <v>9339</v>
      </c>
      <c r="D619" s="1" t="s">
        <v>9340</v>
      </c>
      <c r="E619" s="1">
        <v>618</v>
      </c>
      <c r="F619" s="1">
        <v>4</v>
      </c>
      <c r="G619" s="1" t="s">
        <v>1687</v>
      </c>
      <c r="H619" s="1" t="s">
        <v>4198</v>
      </c>
      <c r="I619" s="1">
        <v>7</v>
      </c>
      <c r="L619" s="1">
        <v>5</v>
      </c>
      <c r="M619" s="1" t="s">
        <v>8227</v>
      </c>
      <c r="N619" s="1" t="s">
        <v>8228</v>
      </c>
      <c r="S619" s="1" t="s">
        <v>181</v>
      </c>
      <c r="T619" s="1" t="s">
        <v>4259</v>
      </c>
      <c r="Y619" s="1" t="s">
        <v>1986</v>
      </c>
      <c r="Z619" s="1" t="s">
        <v>4947</v>
      </c>
      <c r="AC619" s="1">
        <v>32</v>
      </c>
      <c r="AD619" s="1" t="s">
        <v>247</v>
      </c>
      <c r="AE619" s="1" t="s">
        <v>5242</v>
      </c>
    </row>
    <row r="620" spans="1:72" ht="13.5" customHeight="1">
      <c r="A620" s="5" t="str">
        <f t="shared" si="32"/>
        <v>1861_화현내_0161</v>
      </c>
      <c r="B620" s="1">
        <v>1861</v>
      </c>
      <c r="C620" s="1" t="s">
        <v>9339</v>
      </c>
      <c r="D620" s="1" t="s">
        <v>9340</v>
      </c>
      <c r="E620" s="1">
        <v>619</v>
      </c>
      <c r="F620" s="1">
        <v>4</v>
      </c>
      <c r="G620" s="1" t="s">
        <v>1687</v>
      </c>
      <c r="H620" s="1" t="s">
        <v>4198</v>
      </c>
      <c r="I620" s="1">
        <v>8</v>
      </c>
      <c r="J620" s="1" t="s">
        <v>1987</v>
      </c>
      <c r="K620" s="1" t="s">
        <v>7405</v>
      </c>
      <c r="L620" s="1">
        <v>1</v>
      </c>
      <c r="M620" s="1" t="s">
        <v>8229</v>
      </c>
      <c r="N620" s="1" t="s">
        <v>7405</v>
      </c>
      <c r="T620" s="1" t="s">
        <v>8777</v>
      </c>
      <c r="U620" s="1" t="s">
        <v>1560</v>
      </c>
      <c r="V620" s="1" t="s">
        <v>4302</v>
      </c>
      <c r="W620" s="1" t="s">
        <v>135</v>
      </c>
      <c r="X620" s="1" t="s">
        <v>8990</v>
      </c>
      <c r="Y620" s="1" t="s">
        <v>1988</v>
      </c>
      <c r="Z620" s="1" t="s">
        <v>4946</v>
      </c>
      <c r="AC620" s="1">
        <v>72</v>
      </c>
      <c r="AD620" s="1" t="s">
        <v>757</v>
      </c>
      <c r="AE620" s="1" t="s">
        <v>5206</v>
      </c>
      <c r="AJ620" s="1" t="s">
        <v>17</v>
      </c>
      <c r="AK620" s="1" t="s">
        <v>5254</v>
      </c>
      <c r="AL620" s="1" t="s">
        <v>165</v>
      </c>
      <c r="AM620" s="1" t="s">
        <v>5302</v>
      </c>
      <c r="AT620" s="1" t="s">
        <v>42</v>
      </c>
      <c r="AU620" s="1" t="s">
        <v>5332</v>
      </c>
      <c r="AV620" s="1" t="s">
        <v>1820</v>
      </c>
      <c r="AW620" s="1" t="s">
        <v>5720</v>
      </c>
      <c r="BG620" s="1" t="s">
        <v>377</v>
      </c>
      <c r="BH620" s="1" t="s">
        <v>4312</v>
      </c>
      <c r="BI620" s="1" t="s">
        <v>1821</v>
      </c>
      <c r="BJ620" s="1" t="s">
        <v>6265</v>
      </c>
      <c r="BK620" s="1" t="s">
        <v>105</v>
      </c>
      <c r="BL620" s="1" t="s">
        <v>4280</v>
      </c>
      <c r="BM620" s="1" t="s">
        <v>1989</v>
      </c>
      <c r="BN620" s="1" t="s">
        <v>5611</v>
      </c>
      <c r="BO620" s="1" t="s">
        <v>1990</v>
      </c>
      <c r="BP620" s="1" t="s">
        <v>6856</v>
      </c>
      <c r="BQ620" s="1" t="s">
        <v>1991</v>
      </c>
      <c r="BR620" s="1" t="s">
        <v>7574</v>
      </c>
      <c r="BS620" s="1" t="s">
        <v>88</v>
      </c>
      <c r="BT620" s="1" t="s">
        <v>7489</v>
      </c>
    </row>
    <row r="621" spans="1:72" ht="13.5" customHeight="1">
      <c r="A621" s="5" t="str">
        <f t="shared" si="32"/>
        <v>1861_화현내_0161</v>
      </c>
      <c r="B621" s="1">
        <v>1861</v>
      </c>
      <c r="C621" s="1" t="s">
        <v>9339</v>
      </c>
      <c r="D621" s="1" t="s">
        <v>9340</v>
      </c>
      <c r="E621" s="1">
        <v>620</v>
      </c>
      <c r="F621" s="1">
        <v>4</v>
      </c>
      <c r="G621" s="1" t="s">
        <v>1687</v>
      </c>
      <c r="H621" s="1" t="s">
        <v>4198</v>
      </c>
      <c r="I621" s="1">
        <v>8</v>
      </c>
      <c r="L621" s="1">
        <v>1</v>
      </c>
      <c r="M621" s="1" t="s">
        <v>8229</v>
      </c>
      <c r="N621" s="1" t="s">
        <v>7405</v>
      </c>
      <c r="S621" s="1" t="s">
        <v>49</v>
      </c>
      <c r="T621" s="1" t="s">
        <v>967</v>
      </c>
      <c r="W621" s="1" t="s">
        <v>135</v>
      </c>
      <c r="X621" s="1" t="s">
        <v>8778</v>
      </c>
      <c r="Y621" s="1" t="s">
        <v>10</v>
      </c>
      <c r="Z621" s="1" t="s">
        <v>4364</v>
      </c>
      <c r="AC621" s="1">
        <v>58</v>
      </c>
      <c r="AD621" s="1" t="s">
        <v>433</v>
      </c>
      <c r="AE621" s="1" t="s">
        <v>5199</v>
      </c>
      <c r="AJ621" s="1" t="s">
        <v>17</v>
      </c>
      <c r="AK621" s="1" t="s">
        <v>5254</v>
      </c>
      <c r="AL621" s="1" t="s">
        <v>95</v>
      </c>
      <c r="AM621" s="1" t="s">
        <v>5256</v>
      </c>
      <c r="AT621" s="1" t="s">
        <v>105</v>
      </c>
      <c r="AU621" s="1" t="s">
        <v>4280</v>
      </c>
      <c r="AV621" s="1" t="s">
        <v>1992</v>
      </c>
      <c r="AW621" s="1" t="s">
        <v>5719</v>
      </c>
      <c r="BG621" s="1" t="s">
        <v>105</v>
      </c>
      <c r="BH621" s="1" t="s">
        <v>4280</v>
      </c>
      <c r="BI621" s="1" t="s">
        <v>1993</v>
      </c>
      <c r="BJ621" s="1" t="s">
        <v>6264</v>
      </c>
      <c r="BK621" s="1" t="s">
        <v>105</v>
      </c>
      <c r="BL621" s="1" t="s">
        <v>4280</v>
      </c>
      <c r="BM621" s="1" t="s">
        <v>1994</v>
      </c>
      <c r="BN621" s="1" t="s">
        <v>6679</v>
      </c>
      <c r="BO621" s="1" t="s">
        <v>105</v>
      </c>
      <c r="BP621" s="1" t="s">
        <v>4280</v>
      </c>
      <c r="BQ621" s="1" t="s">
        <v>1995</v>
      </c>
      <c r="BR621" s="1" t="s">
        <v>7137</v>
      </c>
      <c r="BS621" s="1" t="s">
        <v>376</v>
      </c>
      <c r="BT621" s="1" t="s">
        <v>7334</v>
      </c>
    </row>
    <row r="622" spans="1:29" ht="13.5" customHeight="1">
      <c r="A622" s="5" t="str">
        <f t="shared" si="32"/>
        <v>1861_화현내_0161</v>
      </c>
      <c r="B622" s="1">
        <v>1861</v>
      </c>
      <c r="C622" s="1" t="s">
        <v>9339</v>
      </c>
      <c r="D622" s="1" t="s">
        <v>9340</v>
      </c>
      <c r="E622" s="1">
        <v>621</v>
      </c>
      <c r="F622" s="1">
        <v>4</v>
      </c>
      <c r="G622" s="1" t="s">
        <v>1687</v>
      </c>
      <c r="H622" s="1" t="s">
        <v>4198</v>
      </c>
      <c r="I622" s="1">
        <v>8</v>
      </c>
      <c r="L622" s="1">
        <v>1</v>
      </c>
      <c r="M622" s="1" t="s">
        <v>8229</v>
      </c>
      <c r="N622" s="1" t="s">
        <v>7405</v>
      </c>
      <c r="T622" s="1" t="s">
        <v>9059</v>
      </c>
      <c r="U622" s="1" t="s">
        <v>59</v>
      </c>
      <c r="V622" s="1" t="s">
        <v>4282</v>
      </c>
      <c r="Y622" s="1" t="s">
        <v>1996</v>
      </c>
      <c r="Z622" s="1" t="s">
        <v>4945</v>
      </c>
      <c r="AC622" s="1">
        <v>33</v>
      </c>
    </row>
    <row r="623" spans="1:72" ht="13.5" customHeight="1">
      <c r="A623" s="5" t="str">
        <f t="shared" si="32"/>
        <v>1861_화현내_0161</v>
      </c>
      <c r="B623" s="1">
        <v>1861</v>
      </c>
      <c r="C623" s="1" t="s">
        <v>9339</v>
      </c>
      <c r="D623" s="1" t="s">
        <v>9340</v>
      </c>
      <c r="E623" s="1">
        <v>622</v>
      </c>
      <c r="F623" s="1">
        <v>4</v>
      </c>
      <c r="G623" s="1" t="s">
        <v>1687</v>
      </c>
      <c r="H623" s="1" t="s">
        <v>4198</v>
      </c>
      <c r="I623" s="1">
        <v>8</v>
      </c>
      <c r="L623" s="1">
        <v>2</v>
      </c>
      <c r="M623" s="1" t="s">
        <v>2607</v>
      </c>
      <c r="N623" s="1" t="s">
        <v>7492</v>
      </c>
      <c r="T623" s="1" t="s">
        <v>9060</v>
      </c>
      <c r="U623" s="1" t="s">
        <v>37</v>
      </c>
      <c r="V623" s="1" t="s">
        <v>4283</v>
      </c>
      <c r="W623" s="1" t="s">
        <v>97</v>
      </c>
      <c r="X623" s="1" t="s">
        <v>9061</v>
      </c>
      <c r="Y623" s="1" t="s">
        <v>1997</v>
      </c>
      <c r="Z623" s="1" t="s">
        <v>4944</v>
      </c>
      <c r="AC623" s="1">
        <v>49</v>
      </c>
      <c r="AD623" s="1" t="s">
        <v>405</v>
      </c>
      <c r="AE623" s="1" t="s">
        <v>5233</v>
      </c>
      <c r="AJ623" s="1" t="s">
        <v>17</v>
      </c>
      <c r="AK623" s="1" t="s">
        <v>5254</v>
      </c>
      <c r="AL623" s="1" t="s">
        <v>777</v>
      </c>
      <c r="AM623" s="1" t="s">
        <v>5305</v>
      </c>
      <c r="AT623" s="1" t="s">
        <v>42</v>
      </c>
      <c r="AU623" s="1" t="s">
        <v>5332</v>
      </c>
      <c r="AV623" s="1" t="s">
        <v>790</v>
      </c>
      <c r="AW623" s="1" t="s">
        <v>5450</v>
      </c>
      <c r="BG623" s="1" t="s">
        <v>42</v>
      </c>
      <c r="BH623" s="1" t="s">
        <v>5332</v>
      </c>
      <c r="BI623" s="1" t="s">
        <v>1998</v>
      </c>
      <c r="BJ623" s="1" t="s">
        <v>6263</v>
      </c>
      <c r="BK623" s="1" t="s">
        <v>42</v>
      </c>
      <c r="BL623" s="1" t="s">
        <v>5332</v>
      </c>
      <c r="BM623" s="1" t="s">
        <v>1999</v>
      </c>
      <c r="BN623" s="1" t="s">
        <v>6678</v>
      </c>
      <c r="BO623" s="1" t="s">
        <v>42</v>
      </c>
      <c r="BP623" s="1" t="s">
        <v>5332</v>
      </c>
      <c r="BQ623" s="1" t="s">
        <v>2000</v>
      </c>
      <c r="BR623" s="1" t="s">
        <v>9062</v>
      </c>
      <c r="BS623" s="1" t="s">
        <v>53</v>
      </c>
      <c r="BT623" s="1" t="s">
        <v>5260</v>
      </c>
    </row>
    <row r="624" spans="1:72" ht="13.5" customHeight="1">
      <c r="A624" s="5" t="str">
        <f t="shared" si="32"/>
        <v>1861_화현내_0161</v>
      </c>
      <c r="B624" s="1">
        <v>1861</v>
      </c>
      <c r="C624" s="1" t="s">
        <v>9339</v>
      </c>
      <c r="D624" s="1" t="s">
        <v>9340</v>
      </c>
      <c r="E624" s="1">
        <v>623</v>
      </c>
      <c r="F624" s="1">
        <v>4</v>
      </c>
      <c r="G624" s="1" t="s">
        <v>1687</v>
      </c>
      <c r="H624" s="1" t="s">
        <v>4198</v>
      </c>
      <c r="I624" s="1">
        <v>8</v>
      </c>
      <c r="L624" s="1">
        <v>2</v>
      </c>
      <c r="M624" s="1" t="s">
        <v>2607</v>
      </c>
      <c r="N624" s="1" t="s">
        <v>7492</v>
      </c>
      <c r="S624" s="1" t="s">
        <v>49</v>
      </c>
      <c r="T624" s="1" t="s">
        <v>967</v>
      </c>
      <c r="W624" s="1" t="s">
        <v>139</v>
      </c>
      <c r="X624" s="1" t="s">
        <v>9063</v>
      </c>
      <c r="Y624" s="1" t="s">
        <v>51</v>
      </c>
      <c r="Z624" s="1" t="s">
        <v>4387</v>
      </c>
      <c r="AC624" s="1">
        <v>54</v>
      </c>
      <c r="AD624" s="1" t="s">
        <v>65</v>
      </c>
      <c r="AE624" s="1" t="s">
        <v>5142</v>
      </c>
      <c r="AJ624" s="1" t="s">
        <v>17</v>
      </c>
      <c r="AK624" s="1" t="s">
        <v>5254</v>
      </c>
      <c r="AL624" s="1" t="s">
        <v>1126</v>
      </c>
      <c r="AM624" s="1" t="s">
        <v>5271</v>
      </c>
      <c r="AT624" s="1" t="s">
        <v>42</v>
      </c>
      <c r="AU624" s="1" t="s">
        <v>5332</v>
      </c>
      <c r="AV624" s="1" t="s">
        <v>2001</v>
      </c>
      <c r="AW624" s="1" t="s">
        <v>5718</v>
      </c>
      <c r="BG624" s="1" t="s">
        <v>42</v>
      </c>
      <c r="BH624" s="1" t="s">
        <v>5332</v>
      </c>
      <c r="BI624" s="1" t="s">
        <v>238</v>
      </c>
      <c r="BJ624" s="1" t="s">
        <v>4856</v>
      </c>
      <c r="BK624" s="1" t="s">
        <v>42</v>
      </c>
      <c r="BL624" s="1" t="s">
        <v>5332</v>
      </c>
      <c r="BM624" s="1" t="s">
        <v>2002</v>
      </c>
      <c r="BN624" s="1" t="s">
        <v>4883</v>
      </c>
      <c r="BO624" s="1" t="s">
        <v>42</v>
      </c>
      <c r="BP624" s="1" t="s">
        <v>5332</v>
      </c>
      <c r="BQ624" s="1" t="s">
        <v>2003</v>
      </c>
      <c r="BR624" s="1" t="s">
        <v>9064</v>
      </c>
      <c r="BS624" s="1" t="s">
        <v>95</v>
      </c>
      <c r="BT624" s="1" t="s">
        <v>5256</v>
      </c>
    </row>
    <row r="625" spans="1:72" ht="13.5" customHeight="1">
      <c r="A625" s="5" t="str">
        <f t="shared" si="32"/>
        <v>1861_화현내_0161</v>
      </c>
      <c r="B625" s="1">
        <v>1861</v>
      </c>
      <c r="C625" s="1" t="s">
        <v>9339</v>
      </c>
      <c r="D625" s="1" t="s">
        <v>9340</v>
      </c>
      <c r="E625" s="1">
        <v>624</v>
      </c>
      <c r="F625" s="1">
        <v>4</v>
      </c>
      <c r="G625" s="1" t="s">
        <v>1687</v>
      </c>
      <c r="H625" s="1" t="s">
        <v>4198</v>
      </c>
      <c r="I625" s="1">
        <v>8</v>
      </c>
      <c r="L625" s="1">
        <v>3</v>
      </c>
      <c r="M625" s="1" t="s">
        <v>8230</v>
      </c>
      <c r="N625" s="1" t="s">
        <v>8231</v>
      </c>
      <c r="T625" s="1" t="s">
        <v>8785</v>
      </c>
      <c r="U625" s="1" t="s">
        <v>105</v>
      </c>
      <c r="V625" s="1" t="s">
        <v>4280</v>
      </c>
      <c r="W625" s="1" t="s">
        <v>533</v>
      </c>
      <c r="X625" s="1" t="s">
        <v>4359</v>
      </c>
      <c r="Y625" s="1" t="s">
        <v>2004</v>
      </c>
      <c r="Z625" s="1" t="s">
        <v>4943</v>
      </c>
      <c r="AC625" s="1">
        <v>77</v>
      </c>
      <c r="AD625" s="1" t="s">
        <v>854</v>
      </c>
      <c r="AE625" s="1" t="s">
        <v>5207</v>
      </c>
      <c r="AJ625" s="1" t="s">
        <v>17</v>
      </c>
      <c r="AK625" s="1" t="s">
        <v>5254</v>
      </c>
      <c r="AL625" s="1" t="s">
        <v>465</v>
      </c>
      <c r="AM625" s="1" t="s">
        <v>5266</v>
      </c>
      <c r="AT625" s="1" t="s">
        <v>1394</v>
      </c>
      <c r="AU625" s="1" t="s">
        <v>4320</v>
      </c>
      <c r="AV625" s="1" t="s">
        <v>240</v>
      </c>
      <c r="AW625" s="1" t="s">
        <v>5717</v>
      </c>
      <c r="BG625" s="1" t="s">
        <v>1394</v>
      </c>
      <c r="BH625" s="1" t="s">
        <v>4320</v>
      </c>
      <c r="BI625" s="1" t="s">
        <v>2005</v>
      </c>
      <c r="BJ625" s="1" t="s">
        <v>6262</v>
      </c>
      <c r="BK625" s="1" t="s">
        <v>1394</v>
      </c>
      <c r="BL625" s="1" t="s">
        <v>4320</v>
      </c>
      <c r="BM625" s="1" t="s">
        <v>2006</v>
      </c>
      <c r="BN625" s="1" t="s">
        <v>6677</v>
      </c>
      <c r="BO625" s="1" t="s">
        <v>1394</v>
      </c>
      <c r="BP625" s="1" t="s">
        <v>4320</v>
      </c>
      <c r="BQ625" s="1" t="s">
        <v>2007</v>
      </c>
      <c r="BR625" s="1" t="s">
        <v>7833</v>
      </c>
      <c r="BS625" s="1" t="s">
        <v>165</v>
      </c>
      <c r="BT625" s="1" t="s">
        <v>5302</v>
      </c>
    </row>
    <row r="626" spans="1:72" ht="13.5" customHeight="1">
      <c r="A626" s="5" t="str">
        <f t="shared" si="32"/>
        <v>1861_화현내_0161</v>
      </c>
      <c r="B626" s="1">
        <v>1861</v>
      </c>
      <c r="C626" s="1" t="s">
        <v>9339</v>
      </c>
      <c r="D626" s="1" t="s">
        <v>9340</v>
      </c>
      <c r="E626" s="1">
        <v>625</v>
      </c>
      <c r="F626" s="1">
        <v>4</v>
      </c>
      <c r="G626" s="1" t="s">
        <v>1687</v>
      </c>
      <c r="H626" s="1" t="s">
        <v>4198</v>
      </c>
      <c r="I626" s="1">
        <v>8</v>
      </c>
      <c r="L626" s="1">
        <v>3</v>
      </c>
      <c r="M626" s="1" t="s">
        <v>8230</v>
      </c>
      <c r="N626" s="1" t="s">
        <v>8231</v>
      </c>
      <c r="S626" s="1" t="s">
        <v>49</v>
      </c>
      <c r="T626" s="1" t="s">
        <v>967</v>
      </c>
      <c r="W626" s="1" t="s">
        <v>38</v>
      </c>
      <c r="X626" s="1" t="s">
        <v>4338</v>
      </c>
      <c r="Y626" s="1" t="s">
        <v>10</v>
      </c>
      <c r="Z626" s="1" t="s">
        <v>4364</v>
      </c>
      <c r="AC626" s="1">
        <v>71</v>
      </c>
      <c r="AD626" s="1" t="s">
        <v>116</v>
      </c>
      <c r="AE626" s="1" t="s">
        <v>5229</v>
      </c>
      <c r="AJ626" s="1" t="s">
        <v>17</v>
      </c>
      <c r="AK626" s="1" t="s">
        <v>5254</v>
      </c>
      <c r="AL626" s="1" t="s">
        <v>41</v>
      </c>
      <c r="AM626" s="1" t="s">
        <v>5259</v>
      </c>
      <c r="AT626" s="1" t="s">
        <v>1394</v>
      </c>
      <c r="AU626" s="1" t="s">
        <v>4320</v>
      </c>
      <c r="AV626" s="1" t="s">
        <v>2008</v>
      </c>
      <c r="AW626" s="1" t="s">
        <v>5716</v>
      </c>
      <c r="BG626" s="1" t="s">
        <v>1394</v>
      </c>
      <c r="BH626" s="1" t="s">
        <v>4320</v>
      </c>
      <c r="BI626" s="1" t="s">
        <v>2009</v>
      </c>
      <c r="BJ626" s="1" t="s">
        <v>5662</v>
      </c>
      <c r="BK626" s="1" t="s">
        <v>1394</v>
      </c>
      <c r="BL626" s="1" t="s">
        <v>4320</v>
      </c>
      <c r="BM626" s="1" t="s">
        <v>2010</v>
      </c>
      <c r="BN626" s="1" t="s">
        <v>6676</v>
      </c>
      <c r="BQ626" s="1" t="s">
        <v>2011</v>
      </c>
      <c r="BR626" s="1" t="s">
        <v>7739</v>
      </c>
      <c r="BS626" s="1" t="s">
        <v>95</v>
      </c>
      <c r="BT626" s="1" t="s">
        <v>5256</v>
      </c>
    </row>
    <row r="627" spans="1:29" ht="13.5" customHeight="1">
      <c r="A627" s="5" t="str">
        <f t="shared" si="32"/>
        <v>1861_화현내_0161</v>
      </c>
      <c r="B627" s="1">
        <v>1861</v>
      </c>
      <c r="C627" s="1" t="s">
        <v>9339</v>
      </c>
      <c r="D627" s="1" t="s">
        <v>9340</v>
      </c>
      <c r="E627" s="1">
        <v>626</v>
      </c>
      <c r="F627" s="1">
        <v>4</v>
      </c>
      <c r="G627" s="1" t="s">
        <v>1687</v>
      </c>
      <c r="H627" s="1" t="s">
        <v>4198</v>
      </c>
      <c r="I627" s="1">
        <v>8</v>
      </c>
      <c r="L627" s="1">
        <v>3</v>
      </c>
      <c r="M627" s="1" t="s">
        <v>8230</v>
      </c>
      <c r="N627" s="1" t="s">
        <v>8231</v>
      </c>
      <c r="S627" s="1" t="s">
        <v>181</v>
      </c>
      <c r="T627" s="1" t="s">
        <v>4259</v>
      </c>
      <c r="Y627" s="1" t="s">
        <v>2012</v>
      </c>
      <c r="Z627" s="1" t="s">
        <v>4942</v>
      </c>
      <c r="AC627" s="1">
        <v>37</v>
      </c>
    </row>
    <row r="628" spans="1:31" ht="13.5" customHeight="1">
      <c r="A628" s="5" t="str">
        <f t="shared" si="32"/>
        <v>1861_화현내_0161</v>
      </c>
      <c r="B628" s="1">
        <v>1861</v>
      </c>
      <c r="C628" s="1" t="s">
        <v>9339</v>
      </c>
      <c r="D628" s="1" t="s">
        <v>9340</v>
      </c>
      <c r="E628" s="1">
        <v>627</v>
      </c>
      <c r="F628" s="1">
        <v>4</v>
      </c>
      <c r="G628" s="1" t="s">
        <v>1687</v>
      </c>
      <c r="H628" s="1" t="s">
        <v>4198</v>
      </c>
      <c r="I628" s="1">
        <v>8</v>
      </c>
      <c r="L628" s="1">
        <v>3</v>
      </c>
      <c r="M628" s="1" t="s">
        <v>8230</v>
      </c>
      <c r="N628" s="1" t="s">
        <v>8231</v>
      </c>
      <c r="T628" s="1" t="s">
        <v>9065</v>
      </c>
      <c r="U628" s="1" t="s">
        <v>61</v>
      </c>
      <c r="V628" s="1" t="s">
        <v>4295</v>
      </c>
      <c r="Y628" s="1" t="s">
        <v>2013</v>
      </c>
      <c r="Z628" s="1" t="s">
        <v>4941</v>
      </c>
      <c r="AC628" s="1">
        <v>50</v>
      </c>
      <c r="AD628" s="1" t="s">
        <v>167</v>
      </c>
      <c r="AE628" s="1" t="s">
        <v>5216</v>
      </c>
    </row>
    <row r="629" spans="1:72" ht="13.5" customHeight="1">
      <c r="A629" s="5" t="str">
        <f t="shared" si="32"/>
        <v>1861_화현내_0161</v>
      </c>
      <c r="B629" s="1">
        <v>1861</v>
      </c>
      <c r="C629" s="1" t="s">
        <v>9339</v>
      </c>
      <c r="D629" s="1" t="s">
        <v>9340</v>
      </c>
      <c r="E629" s="1">
        <v>628</v>
      </c>
      <c r="F629" s="1">
        <v>4</v>
      </c>
      <c r="G629" s="1" t="s">
        <v>1687</v>
      </c>
      <c r="H629" s="1" t="s">
        <v>4198</v>
      </c>
      <c r="I629" s="1">
        <v>8</v>
      </c>
      <c r="L629" s="1">
        <v>4</v>
      </c>
      <c r="M629" s="1" t="s">
        <v>8232</v>
      </c>
      <c r="N629" s="1" t="s">
        <v>8233</v>
      </c>
      <c r="T629" s="1" t="s">
        <v>9066</v>
      </c>
      <c r="U629" s="1" t="s">
        <v>37</v>
      </c>
      <c r="V629" s="1" t="s">
        <v>4283</v>
      </c>
      <c r="W629" s="1" t="s">
        <v>97</v>
      </c>
      <c r="X629" s="1" t="s">
        <v>9067</v>
      </c>
      <c r="Y629" s="1" t="s">
        <v>2014</v>
      </c>
      <c r="Z629" s="1" t="s">
        <v>4940</v>
      </c>
      <c r="AC629" s="1">
        <v>55</v>
      </c>
      <c r="AD629" s="1" t="s">
        <v>353</v>
      </c>
      <c r="AE629" s="1" t="s">
        <v>5235</v>
      </c>
      <c r="AJ629" s="1" t="s">
        <v>17</v>
      </c>
      <c r="AK629" s="1" t="s">
        <v>5254</v>
      </c>
      <c r="AL629" s="1" t="s">
        <v>88</v>
      </c>
      <c r="AM629" s="1" t="s">
        <v>7489</v>
      </c>
      <c r="AT629" s="1" t="s">
        <v>42</v>
      </c>
      <c r="AU629" s="1" t="s">
        <v>5332</v>
      </c>
      <c r="AV629" s="1" t="s">
        <v>2015</v>
      </c>
      <c r="AW629" s="1" t="s">
        <v>5715</v>
      </c>
      <c r="BG629" s="1" t="s">
        <v>42</v>
      </c>
      <c r="BH629" s="1" t="s">
        <v>5332</v>
      </c>
      <c r="BI629" s="1" t="s">
        <v>2016</v>
      </c>
      <c r="BJ629" s="1" t="s">
        <v>6261</v>
      </c>
      <c r="BK629" s="1" t="s">
        <v>42</v>
      </c>
      <c r="BL629" s="1" t="s">
        <v>5332</v>
      </c>
      <c r="BM629" s="1" t="s">
        <v>2017</v>
      </c>
      <c r="BN629" s="1" t="s">
        <v>4767</v>
      </c>
      <c r="BO629" s="1" t="s">
        <v>42</v>
      </c>
      <c r="BP629" s="1" t="s">
        <v>5332</v>
      </c>
      <c r="BQ629" s="1" t="s">
        <v>2018</v>
      </c>
      <c r="BR629" s="1" t="s">
        <v>7136</v>
      </c>
      <c r="BS629" s="1" t="s">
        <v>130</v>
      </c>
      <c r="BT629" s="1" t="s">
        <v>5257</v>
      </c>
    </row>
    <row r="630" spans="1:72" ht="13.5" customHeight="1">
      <c r="A630" s="5" t="str">
        <f t="shared" si="32"/>
        <v>1861_화현내_0161</v>
      </c>
      <c r="B630" s="1">
        <v>1861</v>
      </c>
      <c r="C630" s="1" t="s">
        <v>9339</v>
      </c>
      <c r="D630" s="1" t="s">
        <v>9340</v>
      </c>
      <c r="E630" s="1">
        <v>629</v>
      </c>
      <c r="F630" s="1">
        <v>4</v>
      </c>
      <c r="G630" s="1" t="s">
        <v>1687</v>
      </c>
      <c r="H630" s="1" t="s">
        <v>4198</v>
      </c>
      <c r="I630" s="1">
        <v>8</v>
      </c>
      <c r="L630" s="1">
        <v>4</v>
      </c>
      <c r="M630" s="1" t="s">
        <v>8232</v>
      </c>
      <c r="N630" s="1" t="s">
        <v>8233</v>
      </c>
      <c r="S630" s="1" t="s">
        <v>49</v>
      </c>
      <c r="T630" s="1" t="s">
        <v>967</v>
      </c>
      <c r="W630" s="1" t="s">
        <v>290</v>
      </c>
      <c r="X630" s="1" t="s">
        <v>4337</v>
      </c>
      <c r="Y630" s="1" t="s">
        <v>51</v>
      </c>
      <c r="Z630" s="1" t="s">
        <v>4387</v>
      </c>
      <c r="AC630" s="1">
        <v>54</v>
      </c>
      <c r="AD630" s="1" t="s">
        <v>221</v>
      </c>
      <c r="AE630" s="1" t="s">
        <v>5245</v>
      </c>
      <c r="AJ630" s="1" t="s">
        <v>17</v>
      </c>
      <c r="AK630" s="1" t="s">
        <v>5254</v>
      </c>
      <c r="AL630" s="1" t="s">
        <v>130</v>
      </c>
      <c r="AM630" s="1" t="s">
        <v>5257</v>
      </c>
      <c r="AT630" s="1" t="s">
        <v>42</v>
      </c>
      <c r="AU630" s="1" t="s">
        <v>5332</v>
      </c>
      <c r="AV630" s="1" t="s">
        <v>2019</v>
      </c>
      <c r="AW630" s="1" t="s">
        <v>4885</v>
      </c>
      <c r="BG630" s="1" t="s">
        <v>42</v>
      </c>
      <c r="BH630" s="1" t="s">
        <v>5332</v>
      </c>
      <c r="BI630" s="1" t="s">
        <v>1677</v>
      </c>
      <c r="BJ630" s="1" t="s">
        <v>6260</v>
      </c>
      <c r="BK630" s="1" t="s">
        <v>42</v>
      </c>
      <c r="BL630" s="1" t="s">
        <v>5332</v>
      </c>
      <c r="BM630" s="1" t="s">
        <v>2020</v>
      </c>
      <c r="BN630" s="1" t="s">
        <v>7453</v>
      </c>
      <c r="BO630" s="1" t="s">
        <v>42</v>
      </c>
      <c r="BP630" s="1" t="s">
        <v>5332</v>
      </c>
      <c r="BQ630" s="1" t="s">
        <v>2021</v>
      </c>
      <c r="BR630" s="1" t="s">
        <v>7135</v>
      </c>
      <c r="BS630" s="1" t="s">
        <v>53</v>
      </c>
      <c r="BT630" s="1" t="s">
        <v>5260</v>
      </c>
    </row>
    <row r="631" spans="1:29" ht="13.5" customHeight="1">
      <c r="A631" s="5" t="str">
        <f t="shared" si="32"/>
        <v>1861_화현내_0161</v>
      </c>
      <c r="B631" s="1">
        <v>1861</v>
      </c>
      <c r="C631" s="1" t="s">
        <v>9339</v>
      </c>
      <c r="D631" s="1" t="s">
        <v>9340</v>
      </c>
      <c r="E631" s="1">
        <v>630</v>
      </c>
      <c r="F631" s="1">
        <v>4</v>
      </c>
      <c r="G631" s="1" t="s">
        <v>1687</v>
      </c>
      <c r="H631" s="1" t="s">
        <v>4198</v>
      </c>
      <c r="I631" s="1">
        <v>8</v>
      </c>
      <c r="L631" s="1">
        <v>4</v>
      </c>
      <c r="M631" s="1" t="s">
        <v>8232</v>
      </c>
      <c r="N631" s="1" t="s">
        <v>8233</v>
      </c>
      <c r="S631" s="1" t="s">
        <v>131</v>
      </c>
      <c r="T631" s="1" t="s">
        <v>4263</v>
      </c>
      <c r="Y631" s="1" t="s">
        <v>2022</v>
      </c>
      <c r="Z631" s="1" t="s">
        <v>4939</v>
      </c>
      <c r="AC631" s="1">
        <v>36</v>
      </c>
    </row>
    <row r="632" spans="1:72" ht="13.5" customHeight="1">
      <c r="A632" s="5" t="str">
        <f aca="true" t="shared" si="33" ref="A632:A645">HYPERLINK("http://kyu.snu.ac.kr/sdhj/index.jsp?type=hj/GK14782_00IH_0001_0162.jpg","1861_화현내_0162")</f>
        <v>1861_화현내_0162</v>
      </c>
      <c r="B632" s="1">
        <v>1861</v>
      </c>
      <c r="C632" s="1" t="s">
        <v>9339</v>
      </c>
      <c r="D632" s="1" t="s">
        <v>9340</v>
      </c>
      <c r="E632" s="1">
        <v>631</v>
      </c>
      <c r="F632" s="1">
        <v>4</v>
      </c>
      <c r="G632" s="1" t="s">
        <v>1687</v>
      </c>
      <c r="H632" s="1" t="s">
        <v>4198</v>
      </c>
      <c r="I632" s="1">
        <v>8</v>
      </c>
      <c r="L632" s="1">
        <v>5</v>
      </c>
      <c r="M632" s="1" t="s">
        <v>8234</v>
      </c>
      <c r="N632" s="1" t="s">
        <v>8235</v>
      </c>
      <c r="T632" s="1" t="s">
        <v>8808</v>
      </c>
      <c r="U632" s="1" t="s">
        <v>37</v>
      </c>
      <c r="V632" s="1" t="s">
        <v>4283</v>
      </c>
      <c r="W632" s="1" t="s">
        <v>533</v>
      </c>
      <c r="X632" s="1" t="s">
        <v>4359</v>
      </c>
      <c r="Y632" s="1" t="s">
        <v>2023</v>
      </c>
      <c r="Z632" s="1" t="s">
        <v>4938</v>
      </c>
      <c r="AC632" s="1">
        <v>49</v>
      </c>
      <c r="AD632" s="1" t="s">
        <v>405</v>
      </c>
      <c r="AE632" s="1" t="s">
        <v>5233</v>
      </c>
      <c r="AJ632" s="1" t="s">
        <v>17</v>
      </c>
      <c r="AK632" s="1" t="s">
        <v>5254</v>
      </c>
      <c r="AL632" s="1" t="s">
        <v>465</v>
      </c>
      <c r="AM632" s="1" t="s">
        <v>5266</v>
      </c>
      <c r="AT632" s="1" t="s">
        <v>1503</v>
      </c>
      <c r="AU632" s="1" t="s">
        <v>5336</v>
      </c>
      <c r="AV632" s="1" t="s">
        <v>2024</v>
      </c>
      <c r="AW632" s="1" t="s">
        <v>5714</v>
      </c>
      <c r="BG632" s="1" t="s">
        <v>2025</v>
      </c>
      <c r="BH632" s="1" t="s">
        <v>9068</v>
      </c>
      <c r="BI632" s="1" t="s">
        <v>2026</v>
      </c>
      <c r="BJ632" s="1" t="s">
        <v>5701</v>
      </c>
      <c r="BK632" s="1" t="s">
        <v>2027</v>
      </c>
      <c r="BL632" s="1" t="s">
        <v>6453</v>
      </c>
      <c r="BM632" s="1" t="s">
        <v>879</v>
      </c>
      <c r="BN632" s="1" t="s">
        <v>6250</v>
      </c>
      <c r="BO632" s="1" t="s">
        <v>1776</v>
      </c>
      <c r="BP632" s="1" t="s">
        <v>5959</v>
      </c>
      <c r="BQ632" s="1" t="s">
        <v>2028</v>
      </c>
      <c r="BR632" s="1" t="s">
        <v>7723</v>
      </c>
      <c r="BS632" s="1" t="s">
        <v>414</v>
      </c>
      <c r="BT632" s="1" t="s">
        <v>5295</v>
      </c>
    </row>
    <row r="633" spans="1:72" ht="13.5" customHeight="1">
      <c r="A633" s="5" t="str">
        <f t="shared" si="33"/>
        <v>1861_화현내_0162</v>
      </c>
      <c r="B633" s="1">
        <v>1861</v>
      </c>
      <c r="C633" s="1" t="s">
        <v>9339</v>
      </c>
      <c r="D633" s="1" t="s">
        <v>9340</v>
      </c>
      <c r="E633" s="1">
        <v>632</v>
      </c>
      <c r="F633" s="1">
        <v>4</v>
      </c>
      <c r="G633" s="1" t="s">
        <v>1687</v>
      </c>
      <c r="H633" s="1" t="s">
        <v>4198</v>
      </c>
      <c r="I633" s="1">
        <v>9</v>
      </c>
      <c r="J633" s="1" t="s">
        <v>2029</v>
      </c>
      <c r="K633" s="1" t="s">
        <v>4226</v>
      </c>
      <c r="L633" s="1">
        <v>1</v>
      </c>
      <c r="M633" s="1" t="s">
        <v>8236</v>
      </c>
      <c r="N633" s="1" t="s">
        <v>8237</v>
      </c>
      <c r="T633" s="1" t="s">
        <v>9051</v>
      </c>
      <c r="U633" s="1" t="s">
        <v>105</v>
      </c>
      <c r="V633" s="1" t="s">
        <v>4280</v>
      </c>
      <c r="W633" s="1" t="s">
        <v>1090</v>
      </c>
      <c r="X633" s="1" t="s">
        <v>4347</v>
      </c>
      <c r="Y633" s="1" t="s">
        <v>2030</v>
      </c>
      <c r="Z633" s="1" t="s">
        <v>4937</v>
      </c>
      <c r="AC633" s="1">
        <v>51</v>
      </c>
      <c r="AD633" s="1" t="s">
        <v>174</v>
      </c>
      <c r="AE633" s="1" t="s">
        <v>5250</v>
      </c>
      <c r="AJ633" s="1" t="s">
        <v>17</v>
      </c>
      <c r="AK633" s="1" t="s">
        <v>5254</v>
      </c>
      <c r="AL633" s="1" t="s">
        <v>1087</v>
      </c>
      <c r="AM633" s="1" t="s">
        <v>5279</v>
      </c>
      <c r="AT633" s="1" t="s">
        <v>105</v>
      </c>
      <c r="AU633" s="1" t="s">
        <v>4280</v>
      </c>
      <c r="AV633" s="1" t="s">
        <v>2031</v>
      </c>
      <c r="AW633" s="1" t="s">
        <v>5713</v>
      </c>
      <c r="BG633" s="1" t="s">
        <v>105</v>
      </c>
      <c r="BH633" s="1" t="s">
        <v>4280</v>
      </c>
      <c r="BI633" s="1" t="s">
        <v>1942</v>
      </c>
      <c r="BJ633" s="1" t="s">
        <v>6259</v>
      </c>
      <c r="BK633" s="1" t="s">
        <v>105</v>
      </c>
      <c r="BL633" s="1" t="s">
        <v>4280</v>
      </c>
      <c r="BM633" s="1" t="s">
        <v>1943</v>
      </c>
      <c r="BN633" s="1" t="s">
        <v>6654</v>
      </c>
      <c r="BO633" s="1" t="s">
        <v>105</v>
      </c>
      <c r="BP633" s="1" t="s">
        <v>4280</v>
      </c>
      <c r="BQ633" s="1" t="s">
        <v>2032</v>
      </c>
      <c r="BR633" s="1" t="s">
        <v>7781</v>
      </c>
      <c r="BS633" s="1" t="s">
        <v>58</v>
      </c>
      <c r="BT633" s="1" t="s">
        <v>5258</v>
      </c>
    </row>
    <row r="634" spans="1:72" ht="13.5" customHeight="1">
      <c r="A634" s="5" t="str">
        <f t="shared" si="33"/>
        <v>1861_화현내_0162</v>
      </c>
      <c r="B634" s="1">
        <v>1861</v>
      </c>
      <c r="C634" s="1" t="s">
        <v>9339</v>
      </c>
      <c r="D634" s="1" t="s">
        <v>9340</v>
      </c>
      <c r="E634" s="1">
        <v>633</v>
      </c>
      <c r="F634" s="1">
        <v>4</v>
      </c>
      <c r="G634" s="1" t="s">
        <v>1687</v>
      </c>
      <c r="H634" s="1" t="s">
        <v>4198</v>
      </c>
      <c r="I634" s="1">
        <v>9</v>
      </c>
      <c r="L634" s="1">
        <v>1</v>
      </c>
      <c r="M634" s="1" t="s">
        <v>8236</v>
      </c>
      <c r="N634" s="1" t="s">
        <v>8237</v>
      </c>
      <c r="S634" s="1" t="s">
        <v>49</v>
      </c>
      <c r="T634" s="1" t="s">
        <v>967</v>
      </c>
      <c r="W634" s="1" t="s">
        <v>345</v>
      </c>
      <c r="X634" s="1" t="s">
        <v>9069</v>
      </c>
      <c r="Y634" s="1" t="s">
        <v>10</v>
      </c>
      <c r="Z634" s="1" t="s">
        <v>4364</v>
      </c>
      <c r="AC634" s="1">
        <v>50</v>
      </c>
      <c r="AD634" s="1" t="s">
        <v>167</v>
      </c>
      <c r="AE634" s="1" t="s">
        <v>5216</v>
      </c>
      <c r="AJ634" s="1" t="s">
        <v>17</v>
      </c>
      <c r="AK634" s="1" t="s">
        <v>5254</v>
      </c>
      <c r="AL634" s="1" t="s">
        <v>346</v>
      </c>
      <c r="AM634" s="1" t="s">
        <v>5291</v>
      </c>
      <c r="AT634" s="1" t="s">
        <v>105</v>
      </c>
      <c r="AU634" s="1" t="s">
        <v>4280</v>
      </c>
      <c r="AV634" s="1" t="s">
        <v>2033</v>
      </c>
      <c r="AW634" s="1" t="s">
        <v>5712</v>
      </c>
      <c r="BG634" s="1" t="s">
        <v>105</v>
      </c>
      <c r="BH634" s="1" t="s">
        <v>4280</v>
      </c>
      <c r="BI634" s="1" t="s">
        <v>2034</v>
      </c>
      <c r="BJ634" s="1" t="s">
        <v>6192</v>
      </c>
      <c r="BK634" s="1" t="s">
        <v>105</v>
      </c>
      <c r="BL634" s="1" t="s">
        <v>4280</v>
      </c>
      <c r="BM634" s="1" t="s">
        <v>1851</v>
      </c>
      <c r="BN634" s="1" t="s">
        <v>6278</v>
      </c>
      <c r="BO634" s="1" t="s">
        <v>105</v>
      </c>
      <c r="BP634" s="1" t="s">
        <v>4280</v>
      </c>
      <c r="BQ634" s="1" t="s">
        <v>2035</v>
      </c>
      <c r="BR634" s="1" t="s">
        <v>7134</v>
      </c>
      <c r="BS634" s="1" t="s">
        <v>772</v>
      </c>
      <c r="BT634" s="1" t="s">
        <v>5316</v>
      </c>
    </row>
    <row r="635" spans="1:31" ht="13.5" customHeight="1">
      <c r="A635" s="5" t="str">
        <f t="shared" si="33"/>
        <v>1861_화현내_0162</v>
      </c>
      <c r="B635" s="1">
        <v>1861</v>
      </c>
      <c r="C635" s="1" t="s">
        <v>9339</v>
      </c>
      <c r="D635" s="1" t="s">
        <v>9340</v>
      </c>
      <c r="E635" s="1">
        <v>634</v>
      </c>
      <c r="F635" s="1">
        <v>4</v>
      </c>
      <c r="G635" s="1" t="s">
        <v>1687</v>
      </c>
      <c r="H635" s="1" t="s">
        <v>4198</v>
      </c>
      <c r="I635" s="1">
        <v>9</v>
      </c>
      <c r="L635" s="1">
        <v>1</v>
      </c>
      <c r="M635" s="1" t="s">
        <v>8236</v>
      </c>
      <c r="N635" s="1" t="s">
        <v>8237</v>
      </c>
      <c r="T635" s="1" t="s">
        <v>9070</v>
      </c>
      <c r="U635" s="1" t="s">
        <v>59</v>
      </c>
      <c r="V635" s="1" t="s">
        <v>4282</v>
      </c>
      <c r="Y635" s="1" t="s">
        <v>2036</v>
      </c>
      <c r="Z635" s="1" t="s">
        <v>4936</v>
      </c>
      <c r="AD635" s="1" t="s">
        <v>521</v>
      </c>
      <c r="AE635" s="1" t="s">
        <v>5212</v>
      </c>
    </row>
    <row r="636" spans="1:72" ht="13.5" customHeight="1">
      <c r="A636" s="5" t="str">
        <f t="shared" si="33"/>
        <v>1861_화현내_0162</v>
      </c>
      <c r="B636" s="1">
        <v>1861</v>
      </c>
      <c r="C636" s="1" t="s">
        <v>9339</v>
      </c>
      <c r="D636" s="1" t="s">
        <v>9340</v>
      </c>
      <c r="E636" s="1">
        <v>635</v>
      </c>
      <c r="F636" s="1">
        <v>4</v>
      </c>
      <c r="G636" s="1" t="s">
        <v>1687</v>
      </c>
      <c r="H636" s="1" t="s">
        <v>4198</v>
      </c>
      <c r="I636" s="1">
        <v>9</v>
      </c>
      <c r="L636" s="1">
        <v>2</v>
      </c>
      <c r="M636" s="1" t="s">
        <v>8238</v>
      </c>
      <c r="N636" s="1" t="s">
        <v>8239</v>
      </c>
      <c r="T636" s="1" t="s">
        <v>8779</v>
      </c>
      <c r="U636" s="1" t="s">
        <v>37</v>
      </c>
      <c r="V636" s="1" t="s">
        <v>4283</v>
      </c>
      <c r="W636" s="1" t="s">
        <v>1090</v>
      </c>
      <c r="X636" s="1" t="s">
        <v>4347</v>
      </c>
      <c r="Y636" s="1" t="s">
        <v>2037</v>
      </c>
      <c r="Z636" s="1" t="s">
        <v>4935</v>
      </c>
      <c r="AC636" s="1">
        <v>38</v>
      </c>
      <c r="AJ636" s="1" t="s">
        <v>17</v>
      </c>
      <c r="AK636" s="1" t="s">
        <v>5254</v>
      </c>
      <c r="AL636" s="1" t="s">
        <v>1087</v>
      </c>
      <c r="AM636" s="1" t="s">
        <v>5279</v>
      </c>
      <c r="AT636" s="1" t="s">
        <v>42</v>
      </c>
      <c r="AU636" s="1" t="s">
        <v>5332</v>
      </c>
      <c r="AV636" s="1" t="s">
        <v>2038</v>
      </c>
      <c r="AW636" s="1" t="s">
        <v>5711</v>
      </c>
      <c r="BG636" s="1" t="s">
        <v>42</v>
      </c>
      <c r="BH636" s="1" t="s">
        <v>5332</v>
      </c>
      <c r="BI636" s="1" t="s">
        <v>2039</v>
      </c>
      <c r="BJ636" s="1" t="s">
        <v>4827</v>
      </c>
      <c r="BK636" s="1" t="s">
        <v>42</v>
      </c>
      <c r="BL636" s="1" t="s">
        <v>5332</v>
      </c>
      <c r="BM636" s="1" t="s">
        <v>2040</v>
      </c>
      <c r="BN636" s="1" t="s">
        <v>6675</v>
      </c>
      <c r="BO636" s="1" t="s">
        <v>42</v>
      </c>
      <c r="BP636" s="1" t="s">
        <v>5332</v>
      </c>
      <c r="BQ636" s="1" t="s">
        <v>2041</v>
      </c>
      <c r="BR636" s="1" t="s">
        <v>7133</v>
      </c>
      <c r="BS636" s="1" t="s">
        <v>485</v>
      </c>
      <c r="BT636" s="1" t="s">
        <v>7495</v>
      </c>
    </row>
    <row r="637" spans="1:72" ht="13.5" customHeight="1">
      <c r="A637" s="5" t="str">
        <f t="shared" si="33"/>
        <v>1861_화현내_0162</v>
      </c>
      <c r="B637" s="1">
        <v>1861</v>
      </c>
      <c r="C637" s="1" t="s">
        <v>9339</v>
      </c>
      <c r="D637" s="1" t="s">
        <v>9340</v>
      </c>
      <c r="E637" s="1">
        <v>636</v>
      </c>
      <c r="F637" s="1">
        <v>4</v>
      </c>
      <c r="G637" s="1" t="s">
        <v>1687</v>
      </c>
      <c r="H637" s="1" t="s">
        <v>4198</v>
      </c>
      <c r="I637" s="1">
        <v>9</v>
      </c>
      <c r="L637" s="1">
        <v>2</v>
      </c>
      <c r="M637" s="1" t="s">
        <v>8238</v>
      </c>
      <c r="N637" s="1" t="s">
        <v>8239</v>
      </c>
      <c r="S637" s="1" t="s">
        <v>49</v>
      </c>
      <c r="T637" s="1" t="s">
        <v>967</v>
      </c>
      <c r="W637" s="1" t="s">
        <v>160</v>
      </c>
      <c r="X637" s="1" t="s">
        <v>4340</v>
      </c>
      <c r="Y637" s="1" t="s">
        <v>51</v>
      </c>
      <c r="Z637" s="1" t="s">
        <v>4387</v>
      </c>
      <c r="AC637" s="1">
        <v>36</v>
      </c>
      <c r="AD637" s="1" t="s">
        <v>519</v>
      </c>
      <c r="AE637" s="1" t="s">
        <v>5231</v>
      </c>
      <c r="AJ637" s="1" t="s">
        <v>17</v>
      </c>
      <c r="AK637" s="1" t="s">
        <v>5254</v>
      </c>
      <c r="AL637" s="1" t="s">
        <v>95</v>
      </c>
      <c r="AM637" s="1" t="s">
        <v>5256</v>
      </c>
      <c r="AT637" s="1" t="s">
        <v>42</v>
      </c>
      <c r="AU637" s="1" t="s">
        <v>5332</v>
      </c>
      <c r="AV637" s="1" t="s">
        <v>2042</v>
      </c>
      <c r="AW637" s="1" t="s">
        <v>5416</v>
      </c>
      <c r="BG637" s="1" t="s">
        <v>42</v>
      </c>
      <c r="BH637" s="1" t="s">
        <v>5332</v>
      </c>
      <c r="BI637" s="1" t="s">
        <v>255</v>
      </c>
      <c r="BJ637" s="1" t="s">
        <v>5451</v>
      </c>
      <c r="BK637" s="1" t="s">
        <v>42</v>
      </c>
      <c r="BL637" s="1" t="s">
        <v>5332</v>
      </c>
      <c r="BM637" s="1" t="s">
        <v>2043</v>
      </c>
      <c r="BN637" s="1" t="s">
        <v>5552</v>
      </c>
      <c r="BO637" s="1" t="s">
        <v>42</v>
      </c>
      <c r="BP637" s="1" t="s">
        <v>5332</v>
      </c>
      <c r="BQ637" s="1" t="s">
        <v>2044</v>
      </c>
      <c r="BR637" s="1" t="s">
        <v>4412</v>
      </c>
      <c r="BS637" s="1" t="s">
        <v>672</v>
      </c>
      <c r="BT637" s="1" t="s">
        <v>5300</v>
      </c>
    </row>
    <row r="638" spans="1:72" ht="13.5" customHeight="1">
      <c r="A638" s="5" t="str">
        <f t="shared" si="33"/>
        <v>1861_화현내_0162</v>
      </c>
      <c r="B638" s="1">
        <v>1861</v>
      </c>
      <c r="C638" s="1" t="s">
        <v>9339</v>
      </c>
      <c r="D638" s="1" t="s">
        <v>9340</v>
      </c>
      <c r="E638" s="1">
        <v>637</v>
      </c>
      <c r="F638" s="1">
        <v>4</v>
      </c>
      <c r="G638" s="1" t="s">
        <v>1687</v>
      </c>
      <c r="H638" s="1" t="s">
        <v>4198</v>
      </c>
      <c r="I638" s="1">
        <v>9</v>
      </c>
      <c r="L638" s="1">
        <v>3</v>
      </c>
      <c r="M638" s="1" t="s">
        <v>2029</v>
      </c>
      <c r="N638" s="1" t="s">
        <v>4226</v>
      </c>
      <c r="T638" s="1" t="s">
        <v>8770</v>
      </c>
      <c r="U638" s="1" t="s">
        <v>105</v>
      </c>
      <c r="V638" s="1" t="s">
        <v>4280</v>
      </c>
      <c r="W638" s="1" t="s">
        <v>1090</v>
      </c>
      <c r="X638" s="1" t="s">
        <v>4347</v>
      </c>
      <c r="Y638" s="1" t="s">
        <v>298</v>
      </c>
      <c r="Z638" s="1" t="s">
        <v>4934</v>
      </c>
      <c r="AC638" s="1">
        <v>43</v>
      </c>
      <c r="AD638" s="1" t="s">
        <v>136</v>
      </c>
      <c r="AE638" s="1" t="s">
        <v>5237</v>
      </c>
      <c r="AJ638" s="1" t="s">
        <v>17</v>
      </c>
      <c r="AK638" s="1" t="s">
        <v>5254</v>
      </c>
      <c r="AL638" s="1" t="s">
        <v>1087</v>
      </c>
      <c r="AM638" s="1" t="s">
        <v>5279</v>
      </c>
      <c r="AT638" s="1" t="s">
        <v>105</v>
      </c>
      <c r="AU638" s="1" t="s">
        <v>4280</v>
      </c>
      <c r="AV638" s="1" t="s">
        <v>1767</v>
      </c>
      <c r="AW638" s="1" t="s">
        <v>5607</v>
      </c>
      <c r="BG638" s="1" t="s">
        <v>105</v>
      </c>
      <c r="BH638" s="1" t="s">
        <v>4280</v>
      </c>
      <c r="BI638" s="1" t="s">
        <v>2045</v>
      </c>
      <c r="BJ638" s="1" t="s">
        <v>6258</v>
      </c>
      <c r="BK638" s="1" t="s">
        <v>105</v>
      </c>
      <c r="BL638" s="1" t="s">
        <v>4280</v>
      </c>
      <c r="BM638" s="1" t="s">
        <v>2046</v>
      </c>
      <c r="BN638" s="1" t="s">
        <v>6674</v>
      </c>
      <c r="BO638" s="1" t="s">
        <v>105</v>
      </c>
      <c r="BP638" s="1" t="s">
        <v>4280</v>
      </c>
      <c r="BQ638" s="1" t="s">
        <v>2047</v>
      </c>
      <c r="BR638" s="1" t="s">
        <v>7132</v>
      </c>
      <c r="BS638" s="1" t="s">
        <v>130</v>
      </c>
      <c r="BT638" s="1" t="s">
        <v>5257</v>
      </c>
    </row>
    <row r="639" spans="1:72" ht="13.5" customHeight="1">
      <c r="A639" s="5" t="str">
        <f t="shared" si="33"/>
        <v>1861_화현내_0162</v>
      </c>
      <c r="B639" s="1">
        <v>1861</v>
      </c>
      <c r="C639" s="1" t="s">
        <v>9339</v>
      </c>
      <c r="D639" s="1" t="s">
        <v>9340</v>
      </c>
      <c r="E639" s="1">
        <v>638</v>
      </c>
      <c r="F639" s="1">
        <v>4</v>
      </c>
      <c r="G639" s="1" t="s">
        <v>1687</v>
      </c>
      <c r="H639" s="1" t="s">
        <v>4198</v>
      </c>
      <c r="I639" s="1">
        <v>9</v>
      </c>
      <c r="L639" s="1">
        <v>3</v>
      </c>
      <c r="M639" s="1" t="s">
        <v>2029</v>
      </c>
      <c r="N639" s="1" t="s">
        <v>4226</v>
      </c>
      <c r="S639" s="1" t="s">
        <v>49</v>
      </c>
      <c r="T639" s="1" t="s">
        <v>967</v>
      </c>
      <c r="W639" s="1" t="s">
        <v>290</v>
      </c>
      <c r="X639" s="1" t="s">
        <v>4337</v>
      </c>
      <c r="Y639" s="1" t="s">
        <v>10</v>
      </c>
      <c r="Z639" s="1" t="s">
        <v>4364</v>
      </c>
      <c r="AC639" s="1">
        <v>43</v>
      </c>
      <c r="AD639" s="1" t="s">
        <v>136</v>
      </c>
      <c r="AE639" s="1" t="s">
        <v>5237</v>
      </c>
      <c r="AJ639" s="1" t="s">
        <v>17</v>
      </c>
      <c r="AK639" s="1" t="s">
        <v>5254</v>
      </c>
      <c r="AL639" s="1" t="s">
        <v>130</v>
      </c>
      <c r="AM639" s="1" t="s">
        <v>5257</v>
      </c>
      <c r="AT639" s="1" t="s">
        <v>105</v>
      </c>
      <c r="AU639" s="1" t="s">
        <v>4280</v>
      </c>
      <c r="AV639" s="1" t="s">
        <v>2048</v>
      </c>
      <c r="AW639" s="1" t="s">
        <v>5710</v>
      </c>
      <c r="BG639" s="1" t="s">
        <v>105</v>
      </c>
      <c r="BH639" s="1" t="s">
        <v>4280</v>
      </c>
      <c r="BI639" s="1" t="s">
        <v>2049</v>
      </c>
      <c r="BJ639" s="1" t="s">
        <v>6257</v>
      </c>
      <c r="BK639" s="1" t="s">
        <v>105</v>
      </c>
      <c r="BL639" s="1" t="s">
        <v>4280</v>
      </c>
      <c r="BM639" s="1" t="s">
        <v>2050</v>
      </c>
      <c r="BN639" s="1" t="s">
        <v>5411</v>
      </c>
      <c r="BO639" s="1" t="s">
        <v>105</v>
      </c>
      <c r="BP639" s="1" t="s">
        <v>4280</v>
      </c>
      <c r="BQ639" s="1" t="s">
        <v>2051</v>
      </c>
      <c r="BR639" s="1" t="s">
        <v>7795</v>
      </c>
      <c r="BS639" s="1" t="s">
        <v>381</v>
      </c>
      <c r="BT639" s="1" t="s">
        <v>5290</v>
      </c>
    </row>
    <row r="640" spans="1:31" ht="13.5" customHeight="1">
      <c r="A640" s="5" t="str">
        <f t="shared" si="33"/>
        <v>1861_화현내_0162</v>
      </c>
      <c r="B640" s="1">
        <v>1861</v>
      </c>
      <c r="C640" s="1" t="s">
        <v>9339</v>
      </c>
      <c r="D640" s="1" t="s">
        <v>9340</v>
      </c>
      <c r="E640" s="1">
        <v>639</v>
      </c>
      <c r="F640" s="1">
        <v>4</v>
      </c>
      <c r="G640" s="1" t="s">
        <v>1687</v>
      </c>
      <c r="H640" s="1" t="s">
        <v>4198</v>
      </c>
      <c r="I640" s="1">
        <v>9</v>
      </c>
      <c r="L640" s="1">
        <v>3</v>
      </c>
      <c r="M640" s="1" t="s">
        <v>2029</v>
      </c>
      <c r="N640" s="1" t="s">
        <v>4226</v>
      </c>
      <c r="S640" s="1" t="s">
        <v>131</v>
      </c>
      <c r="T640" s="1" t="s">
        <v>4263</v>
      </c>
      <c r="Y640" s="1" t="s">
        <v>9071</v>
      </c>
      <c r="Z640" s="1" t="s">
        <v>9072</v>
      </c>
      <c r="AC640" s="1">
        <v>36</v>
      </c>
      <c r="AD640" s="1" t="s">
        <v>519</v>
      </c>
      <c r="AE640" s="1" t="s">
        <v>5231</v>
      </c>
    </row>
    <row r="641" spans="1:72" ht="13.5" customHeight="1">
      <c r="A641" s="5" t="str">
        <f t="shared" si="33"/>
        <v>1861_화현내_0162</v>
      </c>
      <c r="B641" s="1">
        <v>1861</v>
      </c>
      <c r="C641" s="1" t="s">
        <v>9339</v>
      </c>
      <c r="D641" s="1" t="s">
        <v>9340</v>
      </c>
      <c r="E641" s="1">
        <v>640</v>
      </c>
      <c r="F641" s="1">
        <v>4</v>
      </c>
      <c r="G641" s="1" t="s">
        <v>1687</v>
      </c>
      <c r="H641" s="1" t="s">
        <v>4198</v>
      </c>
      <c r="I641" s="1">
        <v>9</v>
      </c>
      <c r="L641" s="1">
        <v>4</v>
      </c>
      <c r="M641" s="1" t="s">
        <v>8240</v>
      </c>
      <c r="N641" s="1" t="s">
        <v>8241</v>
      </c>
      <c r="T641" s="1" t="s">
        <v>8785</v>
      </c>
      <c r="U641" s="1" t="s">
        <v>105</v>
      </c>
      <c r="V641" s="1" t="s">
        <v>4280</v>
      </c>
      <c r="W641" s="1" t="s">
        <v>1090</v>
      </c>
      <c r="X641" s="1" t="s">
        <v>4347</v>
      </c>
      <c r="Y641" s="1" t="s">
        <v>2052</v>
      </c>
      <c r="Z641" s="1" t="s">
        <v>4933</v>
      </c>
      <c r="AC641" s="1">
        <v>63</v>
      </c>
      <c r="AJ641" s="1" t="s">
        <v>17</v>
      </c>
      <c r="AK641" s="1" t="s">
        <v>5254</v>
      </c>
      <c r="AL641" s="1" t="s">
        <v>1087</v>
      </c>
      <c r="AM641" s="1" t="s">
        <v>5279</v>
      </c>
      <c r="AT641" s="1" t="s">
        <v>105</v>
      </c>
      <c r="AU641" s="1" t="s">
        <v>4280</v>
      </c>
      <c r="AV641" s="1" t="s">
        <v>1798</v>
      </c>
      <c r="AW641" s="1" t="s">
        <v>5709</v>
      </c>
      <c r="BG641" s="1" t="s">
        <v>105</v>
      </c>
      <c r="BH641" s="1" t="s">
        <v>4280</v>
      </c>
      <c r="BI641" s="1" t="s">
        <v>150</v>
      </c>
      <c r="BJ641" s="1" t="s">
        <v>5009</v>
      </c>
      <c r="BM641" s="1" t="s">
        <v>2053</v>
      </c>
      <c r="BN641" s="1" t="s">
        <v>6234</v>
      </c>
      <c r="BQ641" s="1" t="s">
        <v>2054</v>
      </c>
      <c r="BR641" s="1" t="s">
        <v>6956</v>
      </c>
      <c r="BS641" s="1" t="s">
        <v>130</v>
      </c>
      <c r="BT641" s="1" t="s">
        <v>5257</v>
      </c>
    </row>
    <row r="642" spans="1:72" ht="13.5" customHeight="1">
      <c r="A642" s="5" t="str">
        <f t="shared" si="33"/>
        <v>1861_화현내_0162</v>
      </c>
      <c r="B642" s="1">
        <v>1861</v>
      </c>
      <c r="C642" s="1" t="s">
        <v>9339</v>
      </c>
      <c r="D642" s="1" t="s">
        <v>9340</v>
      </c>
      <c r="E642" s="1">
        <v>641</v>
      </c>
      <c r="F642" s="1">
        <v>4</v>
      </c>
      <c r="G642" s="1" t="s">
        <v>1687</v>
      </c>
      <c r="H642" s="1" t="s">
        <v>4198</v>
      </c>
      <c r="I642" s="1">
        <v>9</v>
      </c>
      <c r="L642" s="1">
        <v>4</v>
      </c>
      <c r="M642" s="1" t="s">
        <v>8240</v>
      </c>
      <c r="N642" s="1" t="s">
        <v>8241</v>
      </c>
      <c r="S642" s="1" t="s">
        <v>49</v>
      </c>
      <c r="T642" s="1" t="s">
        <v>967</v>
      </c>
      <c r="W642" s="1" t="s">
        <v>38</v>
      </c>
      <c r="X642" s="1" t="s">
        <v>4338</v>
      </c>
      <c r="Y642" s="1" t="s">
        <v>10</v>
      </c>
      <c r="Z642" s="1" t="s">
        <v>4364</v>
      </c>
      <c r="AC642" s="1">
        <v>56</v>
      </c>
      <c r="AJ642" s="1" t="s">
        <v>17</v>
      </c>
      <c r="AK642" s="1" t="s">
        <v>5254</v>
      </c>
      <c r="AL642" s="1" t="s">
        <v>41</v>
      </c>
      <c r="AM642" s="1" t="s">
        <v>5259</v>
      </c>
      <c r="AT642" s="1" t="s">
        <v>105</v>
      </c>
      <c r="AU642" s="1" t="s">
        <v>4280</v>
      </c>
      <c r="AV642" s="1" t="s">
        <v>2055</v>
      </c>
      <c r="AW642" s="1" t="s">
        <v>5708</v>
      </c>
      <c r="BG642" s="1" t="s">
        <v>105</v>
      </c>
      <c r="BH642" s="1" t="s">
        <v>4280</v>
      </c>
      <c r="BI642" s="1" t="s">
        <v>2056</v>
      </c>
      <c r="BJ642" s="1" t="s">
        <v>6256</v>
      </c>
      <c r="BM642" s="1" t="s">
        <v>2057</v>
      </c>
      <c r="BN642" s="1" t="s">
        <v>6673</v>
      </c>
      <c r="BQ642" s="1" t="s">
        <v>2058</v>
      </c>
      <c r="BR642" s="1" t="s">
        <v>7531</v>
      </c>
      <c r="BS642" s="1" t="s">
        <v>88</v>
      </c>
      <c r="BT642" s="1" t="s">
        <v>7489</v>
      </c>
    </row>
    <row r="643" spans="1:72" ht="13.5" customHeight="1">
      <c r="A643" s="5" t="str">
        <f t="shared" si="33"/>
        <v>1861_화현내_0162</v>
      </c>
      <c r="B643" s="1">
        <v>1861</v>
      </c>
      <c r="C643" s="1" t="s">
        <v>9339</v>
      </c>
      <c r="D643" s="1" t="s">
        <v>9340</v>
      </c>
      <c r="E643" s="1">
        <v>642</v>
      </c>
      <c r="F643" s="1">
        <v>4</v>
      </c>
      <c r="G643" s="1" t="s">
        <v>1687</v>
      </c>
      <c r="H643" s="1" t="s">
        <v>4198</v>
      </c>
      <c r="I643" s="1">
        <v>9</v>
      </c>
      <c r="L643" s="1">
        <v>5</v>
      </c>
      <c r="M643" s="1" t="s">
        <v>8242</v>
      </c>
      <c r="N643" s="1" t="s">
        <v>8243</v>
      </c>
      <c r="T643" s="1" t="s">
        <v>8825</v>
      </c>
      <c r="U643" s="1" t="s">
        <v>37</v>
      </c>
      <c r="V643" s="1" t="s">
        <v>4283</v>
      </c>
      <c r="W643" s="1" t="s">
        <v>97</v>
      </c>
      <c r="X643" s="1" t="s">
        <v>8881</v>
      </c>
      <c r="Y643" s="1" t="s">
        <v>2059</v>
      </c>
      <c r="Z643" s="1" t="s">
        <v>4932</v>
      </c>
      <c r="AC643" s="1">
        <v>43</v>
      </c>
      <c r="AJ643" s="1" t="s">
        <v>17</v>
      </c>
      <c r="AK643" s="1" t="s">
        <v>5254</v>
      </c>
      <c r="AL643" s="1" t="s">
        <v>58</v>
      </c>
      <c r="AM643" s="1" t="s">
        <v>5258</v>
      </c>
      <c r="AT643" s="1" t="s">
        <v>42</v>
      </c>
      <c r="AU643" s="1" t="s">
        <v>5332</v>
      </c>
      <c r="AV643" s="1" t="s">
        <v>2060</v>
      </c>
      <c r="AW643" s="1" t="s">
        <v>5707</v>
      </c>
      <c r="BG643" s="1" t="s">
        <v>42</v>
      </c>
      <c r="BH643" s="1" t="s">
        <v>5332</v>
      </c>
      <c r="BI643" s="1" t="s">
        <v>2061</v>
      </c>
      <c r="BJ643" s="1" t="s">
        <v>6255</v>
      </c>
      <c r="BM643" s="1" t="s">
        <v>2062</v>
      </c>
      <c r="BN643" s="1" t="s">
        <v>9073</v>
      </c>
      <c r="BQ643" s="1" t="s">
        <v>2063</v>
      </c>
      <c r="BR643" s="1" t="s">
        <v>7131</v>
      </c>
      <c r="BS643" s="1" t="s">
        <v>130</v>
      </c>
      <c r="BT643" s="1" t="s">
        <v>5257</v>
      </c>
    </row>
    <row r="644" spans="1:72" ht="13.5" customHeight="1">
      <c r="A644" s="5" t="str">
        <f t="shared" si="33"/>
        <v>1861_화현내_0162</v>
      </c>
      <c r="B644" s="1">
        <v>1861</v>
      </c>
      <c r="C644" s="1" t="s">
        <v>9339</v>
      </c>
      <c r="D644" s="1" t="s">
        <v>9340</v>
      </c>
      <c r="E644" s="1">
        <v>643</v>
      </c>
      <c r="F644" s="1">
        <v>4</v>
      </c>
      <c r="G644" s="1" t="s">
        <v>1687</v>
      </c>
      <c r="H644" s="1" t="s">
        <v>4198</v>
      </c>
      <c r="I644" s="1">
        <v>9</v>
      </c>
      <c r="L644" s="1">
        <v>5</v>
      </c>
      <c r="M644" s="1" t="s">
        <v>8242</v>
      </c>
      <c r="N644" s="1" t="s">
        <v>8243</v>
      </c>
      <c r="S644" s="1" t="s">
        <v>49</v>
      </c>
      <c r="T644" s="1" t="s">
        <v>967</v>
      </c>
      <c r="W644" s="1" t="s">
        <v>97</v>
      </c>
      <c r="X644" s="1" t="s">
        <v>8881</v>
      </c>
      <c r="Y644" s="1" t="s">
        <v>51</v>
      </c>
      <c r="Z644" s="1" t="s">
        <v>4387</v>
      </c>
      <c r="AC644" s="1">
        <v>39</v>
      </c>
      <c r="AJ644" s="1" t="s">
        <v>17</v>
      </c>
      <c r="AK644" s="1" t="s">
        <v>5254</v>
      </c>
      <c r="AL644" s="1" t="s">
        <v>88</v>
      </c>
      <c r="AM644" s="1" t="s">
        <v>7489</v>
      </c>
      <c r="AT644" s="1" t="s">
        <v>42</v>
      </c>
      <c r="AU644" s="1" t="s">
        <v>5332</v>
      </c>
      <c r="AV644" s="1" t="s">
        <v>2064</v>
      </c>
      <c r="AW644" s="1" t="s">
        <v>5706</v>
      </c>
      <c r="BG644" s="1" t="s">
        <v>42</v>
      </c>
      <c r="BH644" s="1" t="s">
        <v>5332</v>
      </c>
      <c r="BI644" s="1" t="s">
        <v>2065</v>
      </c>
      <c r="BJ644" s="1" t="s">
        <v>6254</v>
      </c>
      <c r="BM644" s="1" t="s">
        <v>2066</v>
      </c>
      <c r="BN644" s="1" t="s">
        <v>6672</v>
      </c>
      <c r="BQ644" s="1" t="s">
        <v>2067</v>
      </c>
      <c r="BR644" s="1" t="s">
        <v>7661</v>
      </c>
      <c r="BS644" s="1" t="s">
        <v>125</v>
      </c>
      <c r="BT644" s="1" t="s">
        <v>5270</v>
      </c>
    </row>
    <row r="645" spans="1:72" ht="13.5" customHeight="1">
      <c r="A645" s="5" t="str">
        <f t="shared" si="33"/>
        <v>1861_화현내_0162</v>
      </c>
      <c r="B645" s="1">
        <v>1861</v>
      </c>
      <c r="C645" s="1" t="s">
        <v>9339</v>
      </c>
      <c r="D645" s="1" t="s">
        <v>9340</v>
      </c>
      <c r="E645" s="1">
        <v>644</v>
      </c>
      <c r="F645" s="1">
        <v>4</v>
      </c>
      <c r="G645" s="1" t="s">
        <v>1687</v>
      </c>
      <c r="H645" s="1" t="s">
        <v>4198</v>
      </c>
      <c r="I645" s="1">
        <v>10</v>
      </c>
      <c r="J645" s="1" t="s">
        <v>2068</v>
      </c>
      <c r="K645" s="1" t="s">
        <v>4225</v>
      </c>
      <c r="L645" s="1">
        <v>1</v>
      </c>
      <c r="M645" s="1" t="s">
        <v>8244</v>
      </c>
      <c r="N645" s="1" t="s">
        <v>8245</v>
      </c>
      <c r="T645" s="1" t="s">
        <v>8785</v>
      </c>
      <c r="U645" s="1" t="s">
        <v>193</v>
      </c>
      <c r="V645" s="1" t="s">
        <v>4286</v>
      </c>
      <c r="W645" s="1" t="s">
        <v>38</v>
      </c>
      <c r="X645" s="1" t="s">
        <v>4338</v>
      </c>
      <c r="Y645" s="1" t="s">
        <v>2069</v>
      </c>
      <c r="Z645" s="1" t="s">
        <v>4931</v>
      </c>
      <c r="AC645" s="1">
        <v>55</v>
      </c>
      <c r="AD645" s="1" t="s">
        <v>353</v>
      </c>
      <c r="AE645" s="1" t="s">
        <v>5235</v>
      </c>
      <c r="AJ645" s="1" t="s">
        <v>17</v>
      </c>
      <c r="AK645" s="1" t="s">
        <v>5254</v>
      </c>
      <c r="AL645" s="1" t="s">
        <v>41</v>
      </c>
      <c r="AM645" s="1" t="s">
        <v>5259</v>
      </c>
      <c r="AT645" s="1" t="s">
        <v>1394</v>
      </c>
      <c r="AU645" s="1" t="s">
        <v>4320</v>
      </c>
      <c r="AV645" s="1" t="s">
        <v>1831</v>
      </c>
      <c r="AW645" s="1" t="s">
        <v>5705</v>
      </c>
      <c r="BG645" s="1" t="s">
        <v>1394</v>
      </c>
      <c r="BH645" s="1" t="s">
        <v>4320</v>
      </c>
      <c r="BI645" s="1" t="s">
        <v>851</v>
      </c>
      <c r="BJ645" s="1" t="s">
        <v>6168</v>
      </c>
      <c r="BK645" s="1" t="s">
        <v>1394</v>
      </c>
      <c r="BL645" s="1" t="s">
        <v>4320</v>
      </c>
      <c r="BM645" s="1" t="s">
        <v>1921</v>
      </c>
      <c r="BN645" s="1" t="s">
        <v>6604</v>
      </c>
      <c r="BO645" s="1" t="s">
        <v>1394</v>
      </c>
      <c r="BP645" s="1" t="s">
        <v>4320</v>
      </c>
      <c r="BQ645" s="1" t="s">
        <v>977</v>
      </c>
      <c r="BR645" s="1" t="s">
        <v>7130</v>
      </c>
      <c r="BS645" s="1" t="s">
        <v>694</v>
      </c>
      <c r="BT645" s="1" t="s">
        <v>5323</v>
      </c>
    </row>
    <row r="646" spans="1:72" ht="13.5" customHeight="1">
      <c r="A646" s="5" t="str">
        <f aca="true" t="shared" si="34" ref="A646:A662">HYPERLINK("http://kyu.snu.ac.kr/sdhj/index.jsp?type=hj/GK14782_00IH_0001_0163.jpg","1861_화현내_0163")</f>
        <v>1861_화현내_0163</v>
      </c>
      <c r="B646" s="1">
        <v>1861</v>
      </c>
      <c r="C646" s="1" t="s">
        <v>9339</v>
      </c>
      <c r="D646" s="1" t="s">
        <v>9340</v>
      </c>
      <c r="E646" s="1">
        <v>645</v>
      </c>
      <c r="F646" s="1">
        <v>4</v>
      </c>
      <c r="G646" s="1" t="s">
        <v>1687</v>
      </c>
      <c r="H646" s="1" t="s">
        <v>4198</v>
      </c>
      <c r="I646" s="1">
        <v>10</v>
      </c>
      <c r="L646" s="1">
        <v>1</v>
      </c>
      <c r="M646" s="1" t="s">
        <v>8244</v>
      </c>
      <c r="N646" s="1" t="s">
        <v>8245</v>
      </c>
      <c r="S646" s="1" t="s">
        <v>49</v>
      </c>
      <c r="T646" s="1" t="s">
        <v>967</v>
      </c>
      <c r="W646" s="1" t="s">
        <v>135</v>
      </c>
      <c r="X646" s="1" t="s">
        <v>8786</v>
      </c>
      <c r="Y646" s="1" t="s">
        <v>10</v>
      </c>
      <c r="Z646" s="1" t="s">
        <v>4364</v>
      </c>
      <c r="AC646" s="1">
        <v>56</v>
      </c>
      <c r="AJ646" s="1" t="s">
        <v>17</v>
      </c>
      <c r="AK646" s="1" t="s">
        <v>5254</v>
      </c>
      <c r="AL646" s="1" t="s">
        <v>95</v>
      </c>
      <c r="AM646" s="1" t="s">
        <v>5256</v>
      </c>
      <c r="AT646" s="1" t="s">
        <v>1394</v>
      </c>
      <c r="AU646" s="1" t="s">
        <v>4320</v>
      </c>
      <c r="AV646" s="1" t="s">
        <v>2070</v>
      </c>
      <c r="AW646" s="1" t="s">
        <v>5662</v>
      </c>
      <c r="BG646" s="1" t="s">
        <v>2071</v>
      </c>
      <c r="BH646" s="1" t="s">
        <v>5961</v>
      </c>
      <c r="BI646" s="1" t="s">
        <v>2072</v>
      </c>
      <c r="BJ646" s="1" t="s">
        <v>6253</v>
      </c>
      <c r="BK646" s="1" t="s">
        <v>1394</v>
      </c>
      <c r="BL646" s="1" t="s">
        <v>4320</v>
      </c>
      <c r="BM646" s="1" t="s">
        <v>2073</v>
      </c>
      <c r="BN646" s="1" t="s">
        <v>6671</v>
      </c>
      <c r="BO646" s="1" t="s">
        <v>1394</v>
      </c>
      <c r="BP646" s="1" t="s">
        <v>4320</v>
      </c>
      <c r="BQ646" s="1" t="s">
        <v>2074</v>
      </c>
      <c r="BR646" s="1" t="s">
        <v>7129</v>
      </c>
      <c r="BS646" s="1" t="s">
        <v>180</v>
      </c>
      <c r="BT646" s="1" t="s">
        <v>5255</v>
      </c>
    </row>
    <row r="647" spans="1:31" ht="13.5" customHeight="1">
      <c r="A647" s="5" t="str">
        <f t="shared" si="34"/>
        <v>1861_화현내_0163</v>
      </c>
      <c r="B647" s="1">
        <v>1861</v>
      </c>
      <c r="C647" s="1" t="s">
        <v>9339</v>
      </c>
      <c r="D647" s="1" t="s">
        <v>9340</v>
      </c>
      <c r="E647" s="1">
        <v>646</v>
      </c>
      <c r="F647" s="1">
        <v>4</v>
      </c>
      <c r="G647" s="1" t="s">
        <v>1687</v>
      </c>
      <c r="H647" s="1" t="s">
        <v>4198</v>
      </c>
      <c r="I647" s="1">
        <v>10</v>
      </c>
      <c r="L647" s="1">
        <v>1</v>
      </c>
      <c r="M647" s="1" t="s">
        <v>8244</v>
      </c>
      <c r="N647" s="1" t="s">
        <v>8245</v>
      </c>
      <c r="S647" s="1" t="s">
        <v>131</v>
      </c>
      <c r="T647" s="1" t="s">
        <v>4263</v>
      </c>
      <c r="U647" s="1" t="s">
        <v>1094</v>
      </c>
      <c r="V647" s="1" t="s">
        <v>4301</v>
      </c>
      <c r="Y647" s="1" t="s">
        <v>2075</v>
      </c>
      <c r="Z647" s="1" t="s">
        <v>4930</v>
      </c>
      <c r="AC647" s="1">
        <v>49</v>
      </c>
      <c r="AD647" s="1" t="s">
        <v>405</v>
      </c>
      <c r="AE647" s="1" t="s">
        <v>5233</v>
      </c>
    </row>
    <row r="648" spans="1:72" ht="13.5" customHeight="1">
      <c r="A648" s="5" t="str">
        <f t="shared" si="34"/>
        <v>1861_화현내_0163</v>
      </c>
      <c r="B648" s="1">
        <v>1861</v>
      </c>
      <c r="C648" s="1" t="s">
        <v>9339</v>
      </c>
      <c r="D648" s="1" t="s">
        <v>9340</v>
      </c>
      <c r="E648" s="1">
        <v>647</v>
      </c>
      <c r="F648" s="1">
        <v>4</v>
      </c>
      <c r="G648" s="1" t="s">
        <v>1687</v>
      </c>
      <c r="H648" s="1" t="s">
        <v>4198</v>
      </c>
      <c r="I648" s="1">
        <v>10</v>
      </c>
      <c r="L648" s="1">
        <v>2</v>
      </c>
      <c r="M648" s="1" t="s">
        <v>2068</v>
      </c>
      <c r="N648" s="1" t="s">
        <v>4225</v>
      </c>
      <c r="T648" s="1" t="s">
        <v>8757</v>
      </c>
      <c r="U648" s="1" t="s">
        <v>105</v>
      </c>
      <c r="V648" s="1" t="s">
        <v>4280</v>
      </c>
      <c r="W648" s="1" t="s">
        <v>38</v>
      </c>
      <c r="X648" s="1" t="s">
        <v>4338</v>
      </c>
      <c r="Y648" s="1" t="s">
        <v>2076</v>
      </c>
      <c r="Z648" s="1" t="s">
        <v>4929</v>
      </c>
      <c r="AC648" s="1">
        <v>41</v>
      </c>
      <c r="AD648" s="1" t="s">
        <v>299</v>
      </c>
      <c r="AE648" s="1" t="s">
        <v>5202</v>
      </c>
      <c r="AJ648" s="1" t="s">
        <v>17</v>
      </c>
      <c r="AK648" s="1" t="s">
        <v>5254</v>
      </c>
      <c r="AL648" s="1" t="s">
        <v>41</v>
      </c>
      <c r="AM648" s="1" t="s">
        <v>5259</v>
      </c>
      <c r="AT648" s="1" t="s">
        <v>105</v>
      </c>
      <c r="AU648" s="1" t="s">
        <v>4280</v>
      </c>
      <c r="AV648" s="1" t="s">
        <v>2077</v>
      </c>
      <c r="AW648" s="1" t="s">
        <v>5704</v>
      </c>
      <c r="BG648" s="1" t="s">
        <v>105</v>
      </c>
      <c r="BH648" s="1" t="s">
        <v>4280</v>
      </c>
      <c r="BI648" s="1" t="s">
        <v>1767</v>
      </c>
      <c r="BJ648" s="1" t="s">
        <v>5607</v>
      </c>
      <c r="BK648" s="1" t="s">
        <v>105</v>
      </c>
      <c r="BL648" s="1" t="s">
        <v>4280</v>
      </c>
      <c r="BM648" s="1" t="s">
        <v>851</v>
      </c>
      <c r="BN648" s="1" t="s">
        <v>6168</v>
      </c>
      <c r="BO648" s="1" t="s">
        <v>105</v>
      </c>
      <c r="BP648" s="1" t="s">
        <v>4280</v>
      </c>
      <c r="BQ648" s="1" t="s">
        <v>2078</v>
      </c>
      <c r="BR648" s="1" t="s">
        <v>7865</v>
      </c>
      <c r="BS648" s="1" t="s">
        <v>141</v>
      </c>
      <c r="BT648" s="1" t="s">
        <v>5296</v>
      </c>
    </row>
    <row r="649" spans="1:72" ht="13.5" customHeight="1">
      <c r="A649" s="5" t="str">
        <f t="shared" si="34"/>
        <v>1861_화현내_0163</v>
      </c>
      <c r="B649" s="1">
        <v>1861</v>
      </c>
      <c r="C649" s="1" t="s">
        <v>9339</v>
      </c>
      <c r="D649" s="1" t="s">
        <v>9340</v>
      </c>
      <c r="E649" s="1">
        <v>648</v>
      </c>
      <c r="F649" s="1">
        <v>4</v>
      </c>
      <c r="G649" s="1" t="s">
        <v>1687</v>
      </c>
      <c r="H649" s="1" t="s">
        <v>4198</v>
      </c>
      <c r="I649" s="1">
        <v>10</v>
      </c>
      <c r="L649" s="1">
        <v>2</v>
      </c>
      <c r="M649" s="1" t="s">
        <v>2068</v>
      </c>
      <c r="N649" s="1" t="s">
        <v>4225</v>
      </c>
      <c r="S649" s="1" t="s">
        <v>49</v>
      </c>
      <c r="T649" s="1" t="s">
        <v>967</v>
      </c>
      <c r="W649" s="1" t="s">
        <v>345</v>
      </c>
      <c r="X649" s="1" t="s">
        <v>9074</v>
      </c>
      <c r="Y649" s="1" t="s">
        <v>10</v>
      </c>
      <c r="Z649" s="1" t="s">
        <v>4364</v>
      </c>
      <c r="AC649" s="1">
        <v>33</v>
      </c>
      <c r="AD649" s="1" t="s">
        <v>778</v>
      </c>
      <c r="AE649" s="1" t="s">
        <v>5236</v>
      </c>
      <c r="AJ649" s="1" t="s">
        <v>17</v>
      </c>
      <c r="AK649" s="1" t="s">
        <v>5254</v>
      </c>
      <c r="AL649" s="1" t="s">
        <v>346</v>
      </c>
      <c r="AM649" s="1" t="s">
        <v>5291</v>
      </c>
      <c r="AT649" s="1" t="s">
        <v>105</v>
      </c>
      <c r="AU649" s="1" t="s">
        <v>4280</v>
      </c>
      <c r="AV649" s="1" t="s">
        <v>2079</v>
      </c>
      <c r="AW649" s="1" t="s">
        <v>5703</v>
      </c>
      <c r="BG649" s="1" t="s">
        <v>105</v>
      </c>
      <c r="BH649" s="1" t="s">
        <v>4280</v>
      </c>
      <c r="BI649" s="1" t="s">
        <v>2080</v>
      </c>
      <c r="BJ649" s="1" t="s">
        <v>6252</v>
      </c>
      <c r="BK649" s="1" t="s">
        <v>105</v>
      </c>
      <c r="BL649" s="1" t="s">
        <v>4280</v>
      </c>
      <c r="BM649" s="1" t="s">
        <v>2081</v>
      </c>
      <c r="BN649" s="1" t="s">
        <v>6186</v>
      </c>
      <c r="BO649" s="1" t="s">
        <v>105</v>
      </c>
      <c r="BP649" s="1" t="s">
        <v>4280</v>
      </c>
      <c r="BQ649" s="1" t="s">
        <v>2082</v>
      </c>
      <c r="BR649" s="1" t="s">
        <v>7593</v>
      </c>
      <c r="BS649" s="1" t="s">
        <v>125</v>
      </c>
      <c r="BT649" s="1" t="s">
        <v>5270</v>
      </c>
    </row>
    <row r="650" spans="1:72" ht="13.5" customHeight="1">
      <c r="A650" s="5" t="str">
        <f t="shared" si="34"/>
        <v>1861_화현내_0163</v>
      </c>
      <c r="B650" s="1">
        <v>1861</v>
      </c>
      <c r="C650" s="1" t="s">
        <v>9339</v>
      </c>
      <c r="D650" s="1" t="s">
        <v>9340</v>
      </c>
      <c r="E650" s="1">
        <v>649</v>
      </c>
      <c r="F650" s="1">
        <v>4</v>
      </c>
      <c r="G650" s="1" t="s">
        <v>1687</v>
      </c>
      <c r="H650" s="1" t="s">
        <v>4198</v>
      </c>
      <c r="I650" s="1">
        <v>10</v>
      </c>
      <c r="L650" s="1">
        <v>3</v>
      </c>
      <c r="M650" s="1" t="s">
        <v>8246</v>
      </c>
      <c r="N650" s="1" t="s">
        <v>8247</v>
      </c>
      <c r="T650" s="1" t="s">
        <v>8874</v>
      </c>
      <c r="U650" s="1" t="s">
        <v>37</v>
      </c>
      <c r="V650" s="1" t="s">
        <v>4283</v>
      </c>
      <c r="W650" s="1" t="s">
        <v>97</v>
      </c>
      <c r="X650" s="1" t="s">
        <v>8875</v>
      </c>
      <c r="Y650" s="1" t="s">
        <v>2083</v>
      </c>
      <c r="Z650" s="1" t="s">
        <v>4928</v>
      </c>
      <c r="AC650" s="1">
        <v>58</v>
      </c>
      <c r="AD650" s="1" t="s">
        <v>433</v>
      </c>
      <c r="AE650" s="1" t="s">
        <v>5199</v>
      </c>
      <c r="AJ650" s="1" t="s">
        <v>17</v>
      </c>
      <c r="AK650" s="1" t="s">
        <v>5254</v>
      </c>
      <c r="AL650" s="1" t="s">
        <v>88</v>
      </c>
      <c r="AM650" s="1" t="s">
        <v>7489</v>
      </c>
      <c r="AT650" s="1" t="s">
        <v>42</v>
      </c>
      <c r="AU650" s="1" t="s">
        <v>5332</v>
      </c>
      <c r="AV650" s="1" t="s">
        <v>1967</v>
      </c>
      <c r="AW650" s="1" t="s">
        <v>5469</v>
      </c>
      <c r="BG650" s="1" t="s">
        <v>42</v>
      </c>
      <c r="BH650" s="1" t="s">
        <v>5332</v>
      </c>
      <c r="BI650" s="1" t="s">
        <v>2084</v>
      </c>
      <c r="BJ650" s="1" t="s">
        <v>5765</v>
      </c>
      <c r="BK650" s="1" t="s">
        <v>42</v>
      </c>
      <c r="BL650" s="1" t="s">
        <v>5332</v>
      </c>
      <c r="BM650" s="1" t="s">
        <v>2085</v>
      </c>
      <c r="BN650" s="1" t="s">
        <v>6645</v>
      </c>
      <c r="BO650" s="1" t="s">
        <v>42</v>
      </c>
      <c r="BP650" s="1" t="s">
        <v>5332</v>
      </c>
      <c r="BQ650" s="1" t="s">
        <v>2086</v>
      </c>
      <c r="BR650" s="1" t="s">
        <v>7590</v>
      </c>
      <c r="BS650" s="1" t="s">
        <v>125</v>
      </c>
      <c r="BT650" s="1" t="s">
        <v>5270</v>
      </c>
    </row>
    <row r="651" spans="1:72" ht="13.5" customHeight="1">
      <c r="A651" s="5" t="str">
        <f t="shared" si="34"/>
        <v>1861_화현내_0163</v>
      </c>
      <c r="B651" s="1">
        <v>1861</v>
      </c>
      <c r="C651" s="1" t="s">
        <v>9339</v>
      </c>
      <c r="D651" s="1" t="s">
        <v>9340</v>
      </c>
      <c r="E651" s="1">
        <v>650</v>
      </c>
      <c r="F651" s="1">
        <v>4</v>
      </c>
      <c r="G651" s="1" t="s">
        <v>1687</v>
      </c>
      <c r="H651" s="1" t="s">
        <v>4198</v>
      </c>
      <c r="I651" s="1">
        <v>10</v>
      </c>
      <c r="L651" s="1">
        <v>3</v>
      </c>
      <c r="M651" s="1" t="s">
        <v>8246</v>
      </c>
      <c r="N651" s="1" t="s">
        <v>8247</v>
      </c>
      <c r="S651" s="1" t="s">
        <v>49</v>
      </c>
      <c r="T651" s="1" t="s">
        <v>967</v>
      </c>
      <c r="W651" s="1" t="s">
        <v>72</v>
      </c>
      <c r="X651" s="1" t="s">
        <v>4341</v>
      </c>
      <c r="Y651" s="1" t="s">
        <v>51</v>
      </c>
      <c r="Z651" s="1" t="s">
        <v>4387</v>
      </c>
      <c r="AC651" s="1">
        <v>58</v>
      </c>
      <c r="AD651" s="1" t="s">
        <v>433</v>
      </c>
      <c r="AE651" s="1" t="s">
        <v>5199</v>
      </c>
      <c r="AJ651" s="1" t="s">
        <v>17</v>
      </c>
      <c r="AK651" s="1" t="s">
        <v>5254</v>
      </c>
      <c r="AL651" s="1" t="s">
        <v>381</v>
      </c>
      <c r="AM651" s="1" t="s">
        <v>5290</v>
      </c>
      <c r="AT651" s="1" t="s">
        <v>42</v>
      </c>
      <c r="AU651" s="1" t="s">
        <v>5332</v>
      </c>
      <c r="AV651" s="1" t="s">
        <v>2087</v>
      </c>
      <c r="AW651" s="1" t="s">
        <v>5702</v>
      </c>
      <c r="BG651" s="1" t="s">
        <v>42</v>
      </c>
      <c r="BH651" s="1" t="s">
        <v>5332</v>
      </c>
      <c r="BI651" s="1" t="s">
        <v>2088</v>
      </c>
      <c r="BJ651" s="1" t="s">
        <v>6251</v>
      </c>
      <c r="BK651" s="1" t="s">
        <v>42</v>
      </c>
      <c r="BL651" s="1" t="s">
        <v>5332</v>
      </c>
      <c r="BM651" s="1" t="s">
        <v>2089</v>
      </c>
      <c r="BN651" s="1" t="s">
        <v>5242</v>
      </c>
      <c r="BO651" s="1" t="s">
        <v>42</v>
      </c>
      <c r="BP651" s="1" t="s">
        <v>5332</v>
      </c>
      <c r="BQ651" s="1" t="s">
        <v>2090</v>
      </c>
      <c r="BR651" s="1" t="s">
        <v>9075</v>
      </c>
      <c r="BS651" s="1" t="s">
        <v>346</v>
      </c>
      <c r="BT651" s="1" t="s">
        <v>5291</v>
      </c>
    </row>
    <row r="652" spans="1:29" ht="13.5" customHeight="1">
      <c r="A652" s="5" t="str">
        <f t="shared" si="34"/>
        <v>1861_화현내_0163</v>
      </c>
      <c r="B652" s="1">
        <v>1861</v>
      </c>
      <c r="C652" s="1" t="s">
        <v>9339</v>
      </c>
      <c r="D652" s="1" t="s">
        <v>9340</v>
      </c>
      <c r="E652" s="1">
        <v>651</v>
      </c>
      <c r="F652" s="1">
        <v>4</v>
      </c>
      <c r="G652" s="1" t="s">
        <v>1687</v>
      </c>
      <c r="H652" s="1" t="s">
        <v>4198</v>
      </c>
      <c r="I652" s="1">
        <v>10</v>
      </c>
      <c r="L652" s="1">
        <v>3</v>
      </c>
      <c r="M652" s="1" t="s">
        <v>8246</v>
      </c>
      <c r="N652" s="1" t="s">
        <v>8247</v>
      </c>
      <c r="S652" s="1" t="s">
        <v>181</v>
      </c>
      <c r="T652" s="1" t="s">
        <v>4259</v>
      </c>
      <c r="Y652" s="1" t="s">
        <v>2091</v>
      </c>
      <c r="Z652" s="1" t="s">
        <v>4927</v>
      </c>
      <c r="AC652" s="1">
        <v>30</v>
      </c>
    </row>
    <row r="653" spans="1:31" ht="13.5" customHeight="1">
      <c r="A653" s="5" t="str">
        <f t="shared" si="34"/>
        <v>1861_화현내_0163</v>
      </c>
      <c r="B653" s="1">
        <v>1861</v>
      </c>
      <c r="C653" s="1" t="s">
        <v>9339</v>
      </c>
      <c r="D653" s="1" t="s">
        <v>9340</v>
      </c>
      <c r="E653" s="1">
        <v>652</v>
      </c>
      <c r="F653" s="1">
        <v>4</v>
      </c>
      <c r="G653" s="1" t="s">
        <v>1687</v>
      </c>
      <c r="H653" s="1" t="s">
        <v>4198</v>
      </c>
      <c r="I653" s="1">
        <v>10</v>
      </c>
      <c r="L653" s="1">
        <v>3</v>
      </c>
      <c r="M653" s="1" t="s">
        <v>8246</v>
      </c>
      <c r="N653" s="1" t="s">
        <v>8247</v>
      </c>
      <c r="T653" s="1" t="s">
        <v>8879</v>
      </c>
      <c r="U653" s="1" t="s">
        <v>59</v>
      </c>
      <c r="V653" s="1" t="s">
        <v>4282</v>
      </c>
      <c r="Y653" s="1" t="s">
        <v>2092</v>
      </c>
      <c r="Z653" s="1" t="s">
        <v>4926</v>
      </c>
      <c r="AD653" s="1" t="s">
        <v>778</v>
      </c>
      <c r="AE653" s="1" t="s">
        <v>5236</v>
      </c>
    </row>
    <row r="654" spans="1:72" ht="13.5" customHeight="1">
      <c r="A654" s="5" t="str">
        <f t="shared" si="34"/>
        <v>1861_화현내_0163</v>
      </c>
      <c r="B654" s="1">
        <v>1861</v>
      </c>
      <c r="C654" s="1" t="s">
        <v>9339</v>
      </c>
      <c r="D654" s="1" t="s">
        <v>9340</v>
      </c>
      <c r="E654" s="1">
        <v>653</v>
      </c>
      <c r="F654" s="1">
        <v>4</v>
      </c>
      <c r="G654" s="1" t="s">
        <v>1687</v>
      </c>
      <c r="H654" s="1" t="s">
        <v>4198</v>
      </c>
      <c r="I654" s="1">
        <v>10</v>
      </c>
      <c r="L654" s="1">
        <v>4</v>
      </c>
      <c r="M654" s="1" t="s">
        <v>8248</v>
      </c>
      <c r="N654" s="1" t="s">
        <v>8249</v>
      </c>
      <c r="T654" s="1" t="s">
        <v>9076</v>
      </c>
      <c r="U654" s="1" t="s">
        <v>37</v>
      </c>
      <c r="V654" s="1" t="s">
        <v>4283</v>
      </c>
      <c r="W654" s="1" t="s">
        <v>533</v>
      </c>
      <c r="X654" s="1" t="s">
        <v>4359</v>
      </c>
      <c r="Y654" s="1" t="s">
        <v>2093</v>
      </c>
      <c r="Z654" s="1" t="s">
        <v>4925</v>
      </c>
      <c r="AC654" s="1">
        <v>81</v>
      </c>
      <c r="AJ654" s="1" t="s">
        <v>17</v>
      </c>
      <c r="AK654" s="1" t="s">
        <v>5254</v>
      </c>
      <c r="AL654" s="1" t="s">
        <v>465</v>
      </c>
      <c r="AM654" s="1" t="s">
        <v>5266</v>
      </c>
      <c r="AT654" s="1" t="s">
        <v>2025</v>
      </c>
      <c r="AU654" s="1" t="s">
        <v>5343</v>
      </c>
      <c r="AV654" s="1" t="s">
        <v>2026</v>
      </c>
      <c r="AW654" s="1" t="s">
        <v>5701</v>
      </c>
      <c r="BG654" s="1" t="s">
        <v>2094</v>
      </c>
      <c r="BH654" s="1" t="s">
        <v>5960</v>
      </c>
      <c r="BI654" s="1" t="s">
        <v>879</v>
      </c>
      <c r="BJ654" s="1" t="s">
        <v>6250</v>
      </c>
      <c r="BK654" s="1" t="s">
        <v>2095</v>
      </c>
      <c r="BL654" s="1" t="s">
        <v>6452</v>
      </c>
      <c r="BM654" s="1" t="s">
        <v>2096</v>
      </c>
      <c r="BN654" s="1" t="s">
        <v>5895</v>
      </c>
      <c r="BO654" s="1" t="s">
        <v>1776</v>
      </c>
      <c r="BP654" s="1" t="s">
        <v>5959</v>
      </c>
      <c r="BQ654" s="1" t="s">
        <v>2097</v>
      </c>
      <c r="BR654" s="1" t="s">
        <v>7128</v>
      </c>
      <c r="BS654" s="1" t="s">
        <v>180</v>
      </c>
      <c r="BT654" s="1" t="s">
        <v>5255</v>
      </c>
    </row>
    <row r="655" spans="1:31" ht="13.5" customHeight="1">
      <c r="A655" s="5" t="str">
        <f t="shared" si="34"/>
        <v>1861_화현내_0163</v>
      </c>
      <c r="B655" s="1">
        <v>1861</v>
      </c>
      <c r="C655" s="1" t="s">
        <v>9339</v>
      </c>
      <c r="D655" s="1" t="s">
        <v>9340</v>
      </c>
      <c r="E655" s="1">
        <v>654</v>
      </c>
      <c r="F655" s="1">
        <v>4</v>
      </c>
      <c r="G655" s="1" t="s">
        <v>1687</v>
      </c>
      <c r="H655" s="1" t="s">
        <v>4198</v>
      </c>
      <c r="I655" s="1">
        <v>10</v>
      </c>
      <c r="L655" s="1">
        <v>4</v>
      </c>
      <c r="M655" s="1" t="s">
        <v>8248</v>
      </c>
      <c r="N655" s="1" t="s">
        <v>8249</v>
      </c>
      <c r="S655" s="1" t="s">
        <v>181</v>
      </c>
      <c r="T655" s="1" t="s">
        <v>4259</v>
      </c>
      <c r="Y655" s="1" t="s">
        <v>2098</v>
      </c>
      <c r="Z655" s="1" t="s">
        <v>7482</v>
      </c>
      <c r="AD655" s="1" t="s">
        <v>778</v>
      </c>
      <c r="AE655" s="1" t="s">
        <v>5236</v>
      </c>
    </row>
    <row r="656" spans="1:72" ht="13.5" customHeight="1">
      <c r="A656" s="5" t="str">
        <f t="shared" si="34"/>
        <v>1861_화현내_0163</v>
      </c>
      <c r="B656" s="1">
        <v>1861</v>
      </c>
      <c r="C656" s="1" t="s">
        <v>9339</v>
      </c>
      <c r="D656" s="1" t="s">
        <v>9340</v>
      </c>
      <c r="E656" s="1">
        <v>655</v>
      </c>
      <c r="F656" s="1">
        <v>4</v>
      </c>
      <c r="G656" s="1" t="s">
        <v>1687</v>
      </c>
      <c r="H656" s="1" t="s">
        <v>4198</v>
      </c>
      <c r="I656" s="1">
        <v>10</v>
      </c>
      <c r="L656" s="1">
        <v>5</v>
      </c>
      <c r="M656" s="1" t="s">
        <v>8250</v>
      </c>
      <c r="N656" s="1" t="s">
        <v>8251</v>
      </c>
      <c r="T656" s="1" t="s">
        <v>8768</v>
      </c>
      <c r="U656" s="1" t="s">
        <v>37</v>
      </c>
      <c r="V656" s="1" t="s">
        <v>4283</v>
      </c>
      <c r="W656" s="1" t="s">
        <v>533</v>
      </c>
      <c r="X656" s="1" t="s">
        <v>4359</v>
      </c>
      <c r="Y656" s="1" t="s">
        <v>2099</v>
      </c>
      <c r="Z656" s="1" t="s">
        <v>4924</v>
      </c>
      <c r="AC656" s="1">
        <v>65</v>
      </c>
      <c r="AD656" s="1" t="s">
        <v>737</v>
      </c>
      <c r="AE656" s="1" t="s">
        <v>5239</v>
      </c>
      <c r="AJ656" s="1" t="s">
        <v>17</v>
      </c>
      <c r="AK656" s="1" t="s">
        <v>5254</v>
      </c>
      <c r="AL656" s="1" t="s">
        <v>465</v>
      </c>
      <c r="AM656" s="1" t="s">
        <v>5266</v>
      </c>
      <c r="AT656" s="1" t="s">
        <v>42</v>
      </c>
      <c r="AU656" s="1" t="s">
        <v>5332</v>
      </c>
      <c r="AV656" s="1" t="s">
        <v>2100</v>
      </c>
      <c r="AW656" s="1" t="s">
        <v>5700</v>
      </c>
      <c r="BG656" s="1" t="s">
        <v>42</v>
      </c>
      <c r="BH656" s="1" t="s">
        <v>5332</v>
      </c>
      <c r="BI656" s="1" t="s">
        <v>1869</v>
      </c>
      <c r="BJ656" s="1" t="s">
        <v>6110</v>
      </c>
      <c r="BK656" s="1" t="s">
        <v>42</v>
      </c>
      <c r="BL656" s="1" t="s">
        <v>5332</v>
      </c>
      <c r="BM656" s="1" t="s">
        <v>2101</v>
      </c>
      <c r="BN656" s="1" t="s">
        <v>5943</v>
      </c>
      <c r="BO656" s="1" t="s">
        <v>42</v>
      </c>
      <c r="BP656" s="1" t="s">
        <v>5332</v>
      </c>
      <c r="BQ656" s="1" t="s">
        <v>2102</v>
      </c>
      <c r="BR656" s="1" t="s">
        <v>5367</v>
      </c>
      <c r="BS656" s="1" t="s">
        <v>53</v>
      </c>
      <c r="BT656" s="1" t="s">
        <v>5260</v>
      </c>
    </row>
    <row r="657" spans="1:72" ht="13.5" customHeight="1">
      <c r="A657" s="5" t="str">
        <f t="shared" si="34"/>
        <v>1861_화현내_0163</v>
      </c>
      <c r="B657" s="1">
        <v>1861</v>
      </c>
      <c r="C657" s="1" t="s">
        <v>9339</v>
      </c>
      <c r="D657" s="1" t="s">
        <v>9340</v>
      </c>
      <c r="E657" s="1">
        <v>656</v>
      </c>
      <c r="F657" s="1">
        <v>4</v>
      </c>
      <c r="G657" s="1" t="s">
        <v>1687</v>
      </c>
      <c r="H657" s="1" t="s">
        <v>4198</v>
      </c>
      <c r="I657" s="1">
        <v>10</v>
      </c>
      <c r="L657" s="1">
        <v>5</v>
      </c>
      <c r="M657" s="1" t="s">
        <v>8250</v>
      </c>
      <c r="N657" s="1" t="s">
        <v>8251</v>
      </c>
      <c r="S657" s="1" t="s">
        <v>49</v>
      </c>
      <c r="T657" s="1" t="s">
        <v>967</v>
      </c>
      <c r="W657" s="1" t="s">
        <v>72</v>
      </c>
      <c r="X657" s="1" t="s">
        <v>4341</v>
      </c>
      <c r="Y657" s="1" t="s">
        <v>51</v>
      </c>
      <c r="Z657" s="1" t="s">
        <v>4387</v>
      </c>
      <c r="AC657" s="1">
        <v>56</v>
      </c>
      <c r="AD657" s="1" t="s">
        <v>655</v>
      </c>
      <c r="AE657" s="1" t="s">
        <v>5223</v>
      </c>
      <c r="AJ657" s="1" t="s">
        <v>17</v>
      </c>
      <c r="AK657" s="1" t="s">
        <v>5254</v>
      </c>
      <c r="AL657" s="1" t="s">
        <v>1779</v>
      </c>
      <c r="AM657" s="1" t="s">
        <v>5273</v>
      </c>
      <c r="AT657" s="1" t="s">
        <v>42</v>
      </c>
      <c r="AU657" s="1" t="s">
        <v>5332</v>
      </c>
      <c r="AV657" s="1" t="s">
        <v>462</v>
      </c>
      <c r="AW657" s="1" t="s">
        <v>5699</v>
      </c>
      <c r="BG657" s="1" t="s">
        <v>42</v>
      </c>
      <c r="BH657" s="1" t="s">
        <v>5332</v>
      </c>
      <c r="BI657" s="1" t="s">
        <v>2103</v>
      </c>
      <c r="BJ657" s="1" t="s">
        <v>6249</v>
      </c>
      <c r="BK657" s="1" t="s">
        <v>42</v>
      </c>
      <c r="BL657" s="1" t="s">
        <v>5332</v>
      </c>
      <c r="BM657" s="1" t="s">
        <v>2104</v>
      </c>
      <c r="BN657" s="1" t="s">
        <v>6279</v>
      </c>
      <c r="BO657" s="1" t="s">
        <v>42</v>
      </c>
      <c r="BP657" s="1" t="s">
        <v>5332</v>
      </c>
      <c r="BQ657" s="1" t="s">
        <v>2105</v>
      </c>
      <c r="BR657" s="1" t="s">
        <v>7841</v>
      </c>
      <c r="BS657" s="1" t="s">
        <v>58</v>
      </c>
      <c r="BT657" s="1" t="s">
        <v>5258</v>
      </c>
    </row>
    <row r="658" spans="1:31" ht="13.5" customHeight="1">
      <c r="A658" s="5" t="str">
        <f t="shared" si="34"/>
        <v>1861_화현내_0163</v>
      </c>
      <c r="B658" s="1">
        <v>1861</v>
      </c>
      <c r="C658" s="1" t="s">
        <v>9339</v>
      </c>
      <c r="D658" s="1" t="s">
        <v>9340</v>
      </c>
      <c r="E658" s="1">
        <v>657</v>
      </c>
      <c r="F658" s="1">
        <v>4</v>
      </c>
      <c r="G658" s="1" t="s">
        <v>1687</v>
      </c>
      <c r="H658" s="1" t="s">
        <v>4198</v>
      </c>
      <c r="I658" s="1">
        <v>10</v>
      </c>
      <c r="L658" s="1">
        <v>5</v>
      </c>
      <c r="M658" s="1" t="s">
        <v>8250</v>
      </c>
      <c r="N658" s="1" t="s">
        <v>8251</v>
      </c>
      <c r="T658" s="1" t="s">
        <v>9077</v>
      </c>
      <c r="U658" s="1" t="s">
        <v>59</v>
      </c>
      <c r="V658" s="1" t="s">
        <v>4282</v>
      </c>
      <c r="Y658" s="1" t="s">
        <v>2106</v>
      </c>
      <c r="Z658" s="1" t="s">
        <v>4923</v>
      </c>
      <c r="AC658" s="1">
        <v>34</v>
      </c>
      <c r="AD658" s="1" t="s">
        <v>394</v>
      </c>
      <c r="AE658" s="1" t="s">
        <v>5230</v>
      </c>
    </row>
    <row r="659" spans="1:72" ht="13.5" customHeight="1">
      <c r="A659" s="5" t="str">
        <f t="shared" si="34"/>
        <v>1861_화현내_0163</v>
      </c>
      <c r="B659" s="1">
        <v>1861</v>
      </c>
      <c r="C659" s="1" t="s">
        <v>9339</v>
      </c>
      <c r="D659" s="1" t="s">
        <v>9340</v>
      </c>
      <c r="E659" s="1">
        <v>658</v>
      </c>
      <c r="F659" s="1">
        <v>4</v>
      </c>
      <c r="G659" s="1" t="s">
        <v>1687</v>
      </c>
      <c r="H659" s="1" t="s">
        <v>4198</v>
      </c>
      <c r="I659" s="1">
        <v>11</v>
      </c>
      <c r="J659" s="1" t="s">
        <v>2107</v>
      </c>
      <c r="K659" s="1" t="s">
        <v>4224</v>
      </c>
      <c r="L659" s="1">
        <v>1</v>
      </c>
      <c r="M659" s="1" t="s">
        <v>8252</v>
      </c>
      <c r="N659" s="1" t="s">
        <v>8253</v>
      </c>
      <c r="T659" s="1" t="s">
        <v>8817</v>
      </c>
      <c r="U659" s="1" t="s">
        <v>37</v>
      </c>
      <c r="V659" s="1" t="s">
        <v>4283</v>
      </c>
      <c r="W659" s="1" t="s">
        <v>135</v>
      </c>
      <c r="X659" s="1" t="s">
        <v>8873</v>
      </c>
      <c r="Y659" s="1" t="s">
        <v>1512</v>
      </c>
      <c r="Z659" s="1" t="s">
        <v>4777</v>
      </c>
      <c r="AC659" s="1">
        <v>56</v>
      </c>
      <c r="AD659" s="1" t="s">
        <v>292</v>
      </c>
      <c r="AE659" s="1" t="s">
        <v>5241</v>
      </c>
      <c r="AJ659" s="1" t="s">
        <v>17</v>
      </c>
      <c r="AK659" s="1" t="s">
        <v>5254</v>
      </c>
      <c r="AL659" s="1" t="s">
        <v>1882</v>
      </c>
      <c r="AM659" s="1" t="s">
        <v>5304</v>
      </c>
      <c r="AT659" s="1" t="s">
        <v>42</v>
      </c>
      <c r="AU659" s="1" t="s">
        <v>5332</v>
      </c>
      <c r="AV659" s="1" t="s">
        <v>2108</v>
      </c>
      <c r="AW659" s="1" t="s">
        <v>5698</v>
      </c>
      <c r="BG659" s="1" t="s">
        <v>42</v>
      </c>
      <c r="BH659" s="1" t="s">
        <v>5332</v>
      </c>
      <c r="BI659" s="1" t="s">
        <v>2109</v>
      </c>
      <c r="BJ659" s="1" t="s">
        <v>7516</v>
      </c>
      <c r="BK659" s="1" t="s">
        <v>42</v>
      </c>
      <c r="BL659" s="1" t="s">
        <v>5332</v>
      </c>
      <c r="BM659" s="1" t="s">
        <v>2110</v>
      </c>
      <c r="BN659" s="1" t="s">
        <v>6670</v>
      </c>
      <c r="BO659" s="1" t="s">
        <v>42</v>
      </c>
      <c r="BP659" s="1" t="s">
        <v>5332</v>
      </c>
      <c r="BQ659" s="1" t="s">
        <v>2111</v>
      </c>
      <c r="BR659" s="1" t="s">
        <v>7738</v>
      </c>
      <c r="BS659" s="1" t="s">
        <v>95</v>
      </c>
      <c r="BT659" s="1" t="s">
        <v>5256</v>
      </c>
    </row>
    <row r="660" spans="1:72" ht="13.5" customHeight="1">
      <c r="A660" s="5" t="str">
        <f t="shared" si="34"/>
        <v>1861_화현내_0163</v>
      </c>
      <c r="B660" s="1">
        <v>1861</v>
      </c>
      <c r="C660" s="1" t="s">
        <v>9339</v>
      </c>
      <c r="D660" s="1" t="s">
        <v>9340</v>
      </c>
      <c r="E660" s="1">
        <v>659</v>
      </c>
      <c r="F660" s="1">
        <v>4</v>
      </c>
      <c r="G660" s="1" t="s">
        <v>1687</v>
      </c>
      <c r="H660" s="1" t="s">
        <v>4198</v>
      </c>
      <c r="I660" s="1">
        <v>11</v>
      </c>
      <c r="L660" s="1">
        <v>1</v>
      </c>
      <c r="M660" s="1" t="s">
        <v>8252</v>
      </c>
      <c r="N660" s="1" t="s">
        <v>8253</v>
      </c>
      <c r="S660" s="1" t="s">
        <v>49</v>
      </c>
      <c r="T660" s="1" t="s">
        <v>967</v>
      </c>
      <c r="W660" s="1" t="s">
        <v>38</v>
      </c>
      <c r="X660" s="1" t="s">
        <v>4338</v>
      </c>
      <c r="Y660" s="1" t="s">
        <v>51</v>
      </c>
      <c r="Z660" s="1" t="s">
        <v>4387</v>
      </c>
      <c r="AC660" s="1">
        <v>61</v>
      </c>
      <c r="AD660" s="1" t="s">
        <v>192</v>
      </c>
      <c r="AE660" s="1" t="s">
        <v>5234</v>
      </c>
      <c r="AT660" s="1" t="s">
        <v>42</v>
      </c>
      <c r="AU660" s="1" t="s">
        <v>5332</v>
      </c>
      <c r="AV660" s="1" t="s">
        <v>2112</v>
      </c>
      <c r="AW660" s="1" t="s">
        <v>4835</v>
      </c>
      <c r="BG660" s="1" t="s">
        <v>42</v>
      </c>
      <c r="BH660" s="1" t="s">
        <v>5332</v>
      </c>
      <c r="BI660" s="1" t="s">
        <v>2113</v>
      </c>
      <c r="BJ660" s="1" t="s">
        <v>6248</v>
      </c>
      <c r="BK660" s="1" t="s">
        <v>42</v>
      </c>
      <c r="BL660" s="1" t="s">
        <v>5332</v>
      </c>
      <c r="BM660" s="1" t="s">
        <v>2114</v>
      </c>
      <c r="BN660" s="1" t="s">
        <v>6458</v>
      </c>
      <c r="BO660" s="1" t="s">
        <v>42</v>
      </c>
      <c r="BP660" s="1" t="s">
        <v>5332</v>
      </c>
      <c r="BQ660" s="1" t="s">
        <v>2115</v>
      </c>
      <c r="BR660" s="1" t="s">
        <v>7649</v>
      </c>
      <c r="BS660" s="1" t="s">
        <v>66</v>
      </c>
      <c r="BT660" s="1" t="s">
        <v>5293</v>
      </c>
    </row>
    <row r="661" spans="1:29" ht="13.5" customHeight="1">
      <c r="A661" s="5" t="str">
        <f t="shared" si="34"/>
        <v>1861_화현내_0163</v>
      </c>
      <c r="B661" s="1">
        <v>1861</v>
      </c>
      <c r="C661" s="1" t="s">
        <v>9339</v>
      </c>
      <c r="D661" s="1" t="s">
        <v>9340</v>
      </c>
      <c r="E661" s="1">
        <v>660</v>
      </c>
      <c r="F661" s="1">
        <v>4</v>
      </c>
      <c r="G661" s="1" t="s">
        <v>1687</v>
      </c>
      <c r="H661" s="1" t="s">
        <v>4198</v>
      </c>
      <c r="I661" s="1">
        <v>11</v>
      </c>
      <c r="L661" s="1">
        <v>1</v>
      </c>
      <c r="M661" s="1" t="s">
        <v>8252</v>
      </c>
      <c r="N661" s="1" t="s">
        <v>8253</v>
      </c>
      <c r="T661" s="1" t="s">
        <v>8865</v>
      </c>
      <c r="U661" s="1" t="s">
        <v>59</v>
      </c>
      <c r="V661" s="1" t="s">
        <v>4282</v>
      </c>
      <c r="Y661" s="1" t="s">
        <v>2116</v>
      </c>
      <c r="Z661" s="1" t="s">
        <v>9078</v>
      </c>
      <c r="AC661" s="1">
        <v>30</v>
      </c>
    </row>
    <row r="662" spans="1:72" ht="13.5" customHeight="1">
      <c r="A662" s="5" t="str">
        <f t="shared" si="34"/>
        <v>1861_화현내_0163</v>
      </c>
      <c r="B662" s="1">
        <v>1861</v>
      </c>
      <c r="C662" s="1" t="s">
        <v>9339</v>
      </c>
      <c r="D662" s="1" t="s">
        <v>9340</v>
      </c>
      <c r="E662" s="1">
        <v>661</v>
      </c>
      <c r="F662" s="1">
        <v>4</v>
      </c>
      <c r="G662" s="1" t="s">
        <v>1687</v>
      </c>
      <c r="H662" s="1" t="s">
        <v>4198</v>
      </c>
      <c r="I662" s="1">
        <v>11</v>
      </c>
      <c r="L662" s="1">
        <v>2</v>
      </c>
      <c r="M662" s="1" t="s">
        <v>2107</v>
      </c>
      <c r="N662" s="1" t="s">
        <v>4224</v>
      </c>
      <c r="T662" s="1" t="s">
        <v>8806</v>
      </c>
      <c r="U662" s="1" t="s">
        <v>2117</v>
      </c>
      <c r="V662" s="1" t="s">
        <v>4288</v>
      </c>
      <c r="W662" s="1" t="s">
        <v>160</v>
      </c>
      <c r="X662" s="1" t="s">
        <v>4340</v>
      </c>
      <c r="Y662" s="1" t="s">
        <v>2118</v>
      </c>
      <c r="Z662" s="1" t="s">
        <v>4922</v>
      </c>
      <c r="AC662" s="1">
        <v>68</v>
      </c>
      <c r="AD662" s="1" t="s">
        <v>311</v>
      </c>
      <c r="AE662" s="1" t="s">
        <v>5191</v>
      </c>
      <c r="AJ662" s="1" t="s">
        <v>17</v>
      </c>
      <c r="AK662" s="1" t="s">
        <v>5254</v>
      </c>
      <c r="AL662" s="1" t="s">
        <v>53</v>
      </c>
      <c r="AM662" s="1" t="s">
        <v>5260</v>
      </c>
      <c r="AT662" s="1" t="s">
        <v>1394</v>
      </c>
      <c r="AU662" s="1" t="s">
        <v>4320</v>
      </c>
      <c r="AV662" s="1" t="s">
        <v>2119</v>
      </c>
      <c r="AW662" s="1" t="s">
        <v>4530</v>
      </c>
      <c r="BG662" s="1" t="s">
        <v>1394</v>
      </c>
      <c r="BH662" s="1" t="s">
        <v>4320</v>
      </c>
      <c r="BI662" s="1" t="s">
        <v>2120</v>
      </c>
      <c r="BJ662" s="1" t="s">
        <v>9079</v>
      </c>
      <c r="BK662" s="1" t="s">
        <v>1394</v>
      </c>
      <c r="BL662" s="1" t="s">
        <v>4320</v>
      </c>
      <c r="BM662" s="1" t="s">
        <v>2121</v>
      </c>
      <c r="BN662" s="1" t="s">
        <v>6669</v>
      </c>
      <c r="BO662" s="1" t="s">
        <v>1394</v>
      </c>
      <c r="BP662" s="1" t="s">
        <v>4320</v>
      </c>
      <c r="BQ662" s="1" t="s">
        <v>2122</v>
      </c>
      <c r="BR662" s="1" t="s">
        <v>7127</v>
      </c>
      <c r="BS662" s="1" t="s">
        <v>796</v>
      </c>
      <c r="BT662" s="1" t="s">
        <v>7499</v>
      </c>
    </row>
    <row r="663" spans="1:72" ht="13.5" customHeight="1">
      <c r="A663" s="5" t="str">
        <f aca="true" t="shared" si="35" ref="A663:A678">HYPERLINK("http://kyu.snu.ac.kr/sdhj/index.jsp?type=hj/GK14782_00IH_0001_0164.jpg","1861_화현내_0164")</f>
        <v>1861_화현내_0164</v>
      </c>
      <c r="B663" s="1">
        <v>1861</v>
      </c>
      <c r="C663" s="1" t="s">
        <v>9339</v>
      </c>
      <c r="D663" s="1" t="s">
        <v>9340</v>
      </c>
      <c r="E663" s="1">
        <v>662</v>
      </c>
      <c r="F663" s="1">
        <v>4</v>
      </c>
      <c r="G663" s="1" t="s">
        <v>1687</v>
      </c>
      <c r="H663" s="1" t="s">
        <v>4198</v>
      </c>
      <c r="I663" s="1">
        <v>11</v>
      </c>
      <c r="L663" s="1">
        <v>2</v>
      </c>
      <c r="M663" s="1" t="s">
        <v>2107</v>
      </c>
      <c r="N663" s="1" t="s">
        <v>4224</v>
      </c>
      <c r="S663" s="1" t="s">
        <v>49</v>
      </c>
      <c r="T663" s="1" t="s">
        <v>967</v>
      </c>
      <c r="W663" s="1" t="s">
        <v>97</v>
      </c>
      <c r="X663" s="1" t="s">
        <v>8983</v>
      </c>
      <c r="Y663" s="1" t="s">
        <v>10</v>
      </c>
      <c r="Z663" s="1" t="s">
        <v>4364</v>
      </c>
      <c r="AC663" s="1">
        <v>59</v>
      </c>
      <c r="AD663" s="1" t="s">
        <v>292</v>
      </c>
      <c r="AE663" s="1" t="s">
        <v>5241</v>
      </c>
      <c r="AJ663" s="1" t="s">
        <v>17</v>
      </c>
      <c r="AK663" s="1" t="s">
        <v>5254</v>
      </c>
      <c r="AL663" s="1" t="s">
        <v>88</v>
      </c>
      <c r="AM663" s="1" t="s">
        <v>7489</v>
      </c>
      <c r="AT663" s="1" t="s">
        <v>1394</v>
      </c>
      <c r="AU663" s="1" t="s">
        <v>4320</v>
      </c>
      <c r="AV663" s="1" t="s">
        <v>2123</v>
      </c>
      <c r="AW663" s="1" t="s">
        <v>4706</v>
      </c>
      <c r="BG663" s="1" t="s">
        <v>1394</v>
      </c>
      <c r="BH663" s="1" t="s">
        <v>4320</v>
      </c>
      <c r="BI663" s="1" t="s">
        <v>1097</v>
      </c>
      <c r="BJ663" s="1" t="s">
        <v>6247</v>
      </c>
      <c r="BK663" s="1" t="s">
        <v>1394</v>
      </c>
      <c r="BL663" s="1" t="s">
        <v>4320</v>
      </c>
      <c r="BM663" s="1" t="s">
        <v>2124</v>
      </c>
      <c r="BN663" s="1" t="s">
        <v>6668</v>
      </c>
      <c r="BO663" s="1" t="s">
        <v>1394</v>
      </c>
      <c r="BP663" s="1" t="s">
        <v>4320</v>
      </c>
      <c r="BQ663" s="1" t="s">
        <v>2125</v>
      </c>
      <c r="BR663" s="1" t="s">
        <v>7126</v>
      </c>
      <c r="BS663" s="1" t="s">
        <v>66</v>
      </c>
      <c r="BT663" s="1" t="s">
        <v>5293</v>
      </c>
    </row>
    <row r="664" spans="1:31" ht="13.5" customHeight="1">
      <c r="A664" s="5" t="str">
        <f t="shared" si="35"/>
        <v>1861_화현내_0164</v>
      </c>
      <c r="B664" s="1">
        <v>1861</v>
      </c>
      <c r="C664" s="1" t="s">
        <v>9339</v>
      </c>
      <c r="D664" s="1" t="s">
        <v>9340</v>
      </c>
      <c r="E664" s="1">
        <v>663</v>
      </c>
      <c r="F664" s="1">
        <v>4</v>
      </c>
      <c r="G664" s="1" t="s">
        <v>1687</v>
      </c>
      <c r="H664" s="1" t="s">
        <v>4198</v>
      </c>
      <c r="I664" s="1">
        <v>11</v>
      </c>
      <c r="L664" s="1">
        <v>2</v>
      </c>
      <c r="M664" s="1" t="s">
        <v>2107</v>
      </c>
      <c r="N664" s="1" t="s">
        <v>4224</v>
      </c>
      <c r="S664" s="1" t="s">
        <v>181</v>
      </c>
      <c r="T664" s="1" t="s">
        <v>4259</v>
      </c>
      <c r="U664" s="1" t="s">
        <v>2126</v>
      </c>
      <c r="V664" s="1" t="s">
        <v>4300</v>
      </c>
      <c r="Y664" s="1" t="s">
        <v>2127</v>
      </c>
      <c r="Z664" s="1" t="s">
        <v>4921</v>
      </c>
      <c r="AC664" s="1">
        <v>39</v>
      </c>
      <c r="AD664" s="1" t="s">
        <v>1042</v>
      </c>
      <c r="AE664" s="1" t="s">
        <v>5220</v>
      </c>
    </row>
    <row r="665" spans="1:72" ht="13.5" customHeight="1">
      <c r="A665" s="5" t="str">
        <f t="shared" si="35"/>
        <v>1861_화현내_0164</v>
      </c>
      <c r="B665" s="1">
        <v>1861</v>
      </c>
      <c r="C665" s="1" t="s">
        <v>9339</v>
      </c>
      <c r="D665" s="1" t="s">
        <v>9340</v>
      </c>
      <c r="E665" s="1">
        <v>664</v>
      </c>
      <c r="F665" s="1">
        <v>4</v>
      </c>
      <c r="G665" s="1" t="s">
        <v>1687</v>
      </c>
      <c r="H665" s="1" t="s">
        <v>4198</v>
      </c>
      <c r="I665" s="1">
        <v>11</v>
      </c>
      <c r="L665" s="1">
        <v>3</v>
      </c>
      <c r="M665" s="1" t="s">
        <v>8254</v>
      </c>
      <c r="N665" s="1" t="s">
        <v>8255</v>
      </c>
      <c r="T665" s="1" t="s">
        <v>8764</v>
      </c>
      <c r="U665" s="1" t="s">
        <v>105</v>
      </c>
      <c r="V665" s="1" t="s">
        <v>4280</v>
      </c>
      <c r="W665" s="1" t="s">
        <v>72</v>
      </c>
      <c r="X665" s="1" t="s">
        <v>4341</v>
      </c>
      <c r="Y665" s="1" t="s">
        <v>1453</v>
      </c>
      <c r="Z665" s="1" t="s">
        <v>4920</v>
      </c>
      <c r="AC665" s="1">
        <v>63</v>
      </c>
      <c r="AD665" s="1" t="s">
        <v>737</v>
      </c>
      <c r="AE665" s="1" t="s">
        <v>5239</v>
      </c>
      <c r="AJ665" s="1" t="s">
        <v>17</v>
      </c>
      <c r="AK665" s="1" t="s">
        <v>5254</v>
      </c>
      <c r="AL665" s="1" t="s">
        <v>1779</v>
      </c>
      <c r="AM665" s="1" t="s">
        <v>5273</v>
      </c>
      <c r="AT665" s="1" t="s">
        <v>105</v>
      </c>
      <c r="AU665" s="1" t="s">
        <v>4280</v>
      </c>
      <c r="AV665" s="1" t="s">
        <v>1982</v>
      </c>
      <c r="AW665" s="1" t="s">
        <v>5667</v>
      </c>
      <c r="BG665" s="1" t="s">
        <v>105</v>
      </c>
      <c r="BH665" s="1" t="s">
        <v>4280</v>
      </c>
      <c r="BI665" s="1" t="s">
        <v>1781</v>
      </c>
      <c r="BJ665" s="1" t="s">
        <v>6187</v>
      </c>
      <c r="BK665" s="1" t="s">
        <v>105</v>
      </c>
      <c r="BL665" s="1" t="s">
        <v>4280</v>
      </c>
      <c r="BM665" s="1" t="s">
        <v>1782</v>
      </c>
      <c r="BN665" s="1" t="s">
        <v>6642</v>
      </c>
      <c r="BO665" s="1" t="s">
        <v>105</v>
      </c>
      <c r="BP665" s="1" t="s">
        <v>4280</v>
      </c>
      <c r="BQ665" s="1" t="s">
        <v>2128</v>
      </c>
      <c r="BR665" s="1" t="s">
        <v>9080</v>
      </c>
      <c r="BS665" s="1" t="s">
        <v>66</v>
      </c>
      <c r="BT665" s="1" t="s">
        <v>5293</v>
      </c>
    </row>
    <row r="666" spans="1:72" ht="13.5" customHeight="1">
      <c r="A666" s="5" t="str">
        <f t="shared" si="35"/>
        <v>1861_화현내_0164</v>
      </c>
      <c r="B666" s="1">
        <v>1861</v>
      </c>
      <c r="C666" s="1" t="s">
        <v>9339</v>
      </c>
      <c r="D666" s="1" t="s">
        <v>9340</v>
      </c>
      <c r="E666" s="1">
        <v>665</v>
      </c>
      <c r="F666" s="1">
        <v>4</v>
      </c>
      <c r="G666" s="1" t="s">
        <v>1687</v>
      </c>
      <c r="H666" s="1" t="s">
        <v>4198</v>
      </c>
      <c r="I666" s="1">
        <v>11</v>
      </c>
      <c r="L666" s="1">
        <v>3</v>
      </c>
      <c r="M666" s="1" t="s">
        <v>8254</v>
      </c>
      <c r="N666" s="1" t="s">
        <v>8255</v>
      </c>
      <c r="S666" s="1" t="s">
        <v>49</v>
      </c>
      <c r="T666" s="1" t="s">
        <v>967</v>
      </c>
      <c r="W666" s="1" t="s">
        <v>135</v>
      </c>
      <c r="X666" s="1" t="s">
        <v>8974</v>
      </c>
      <c r="Y666" s="1" t="s">
        <v>10</v>
      </c>
      <c r="Z666" s="1" t="s">
        <v>4364</v>
      </c>
      <c r="AC666" s="1">
        <v>66</v>
      </c>
      <c r="AD666" s="1" t="s">
        <v>737</v>
      </c>
      <c r="AE666" s="1" t="s">
        <v>5239</v>
      </c>
      <c r="AJ666" s="1" t="s">
        <v>17</v>
      </c>
      <c r="AK666" s="1" t="s">
        <v>5254</v>
      </c>
      <c r="AL666" s="1" t="s">
        <v>165</v>
      </c>
      <c r="AM666" s="1" t="s">
        <v>5302</v>
      </c>
      <c r="AT666" s="1" t="s">
        <v>105</v>
      </c>
      <c r="AU666" s="1" t="s">
        <v>4280</v>
      </c>
      <c r="AV666" s="1" t="s">
        <v>2129</v>
      </c>
      <c r="AW666" s="1" t="s">
        <v>5697</v>
      </c>
      <c r="BG666" s="1" t="s">
        <v>105</v>
      </c>
      <c r="BH666" s="1" t="s">
        <v>4280</v>
      </c>
      <c r="BI666" s="1" t="s">
        <v>2130</v>
      </c>
      <c r="BJ666" s="1" t="s">
        <v>6096</v>
      </c>
      <c r="BK666" s="1" t="s">
        <v>105</v>
      </c>
      <c r="BL666" s="1" t="s">
        <v>4280</v>
      </c>
      <c r="BM666" s="1" t="s">
        <v>2131</v>
      </c>
      <c r="BN666" s="1" t="s">
        <v>6667</v>
      </c>
      <c r="BO666" s="1" t="s">
        <v>105</v>
      </c>
      <c r="BP666" s="1" t="s">
        <v>4280</v>
      </c>
      <c r="BQ666" s="1" t="s">
        <v>2132</v>
      </c>
      <c r="BR666" s="1" t="s">
        <v>7809</v>
      </c>
      <c r="BS666" s="1" t="s">
        <v>95</v>
      </c>
      <c r="BT666" s="1" t="s">
        <v>5256</v>
      </c>
    </row>
    <row r="667" spans="1:72" ht="13.5" customHeight="1">
      <c r="A667" s="5" t="str">
        <f t="shared" si="35"/>
        <v>1861_화현내_0164</v>
      </c>
      <c r="B667" s="1">
        <v>1861</v>
      </c>
      <c r="C667" s="1" t="s">
        <v>9339</v>
      </c>
      <c r="D667" s="1" t="s">
        <v>9340</v>
      </c>
      <c r="E667" s="1">
        <v>666</v>
      </c>
      <c r="F667" s="1">
        <v>4</v>
      </c>
      <c r="G667" s="1" t="s">
        <v>1687</v>
      </c>
      <c r="H667" s="1" t="s">
        <v>4198</v>
      </c>
      <c r="I667" s="1">
        <v>11</v>
      </c>
      <c r="L667" s="1">
        <v>4</v>
      </c>
      <c r="M667" s="1" t="s">
        <v>8256</v>
      </c>
      <c r="N667" s="1" t="s">
        <v>8257</v>
      </c>
      <c r="T667" s="1" t="s">
        <v>9081</v>
      </c>
      <c r="U667" s="1" t="s">
        <v>105</v>
      </c>
      <c r="V667" s="1" t="s">
        <v>4280</v>
      </c>
      <c r="W667" s="1" t="s">
        <v>63</v>
      </c>
      <c r="X667" s="1" t="s">
        <v>4362</v>
      </c>
      <c r="Y667" s="1" t="s">
        <v>2133</v>
      </c>
      <c r="Z667" s="1" t="s">
        <v>4919</v>
      </c>
      <c r="AC667" s="1">
        <v>76</v>
      </c>
      <c r="AD667" s="1" t="s">
        <v>757</v>
      </c>
      <c r="AE667" s="1" t="s">
        <v>5206</v>
      </c>
      <c r="AJ667" s="1" t="s">
        <v>17</v>
      </c>
      <c r="AK667" s="1" t="s">
        <v>5254</v>
      </c>
      <c r="AL667" s="1" t="s">
        <v>66</v>
      </c>
      <c r="AM667" s="1" t="s">
        <v>5293</v>
      </c>
      <c r="AT667" s="1" t="s">
        <v>105</v>
      </c>
      <c r="AU667" s="1" t="s">
        <v>4280</v>
      </c>
      <c r="AV667" s="1" t="s">
        <v>2134</v>
      </c>
      <c r="AW667" s="1" t="s">
        <v>9082</v>
      </c>
      <c r="BG667" s="1" t="s">
        <v>105</v>
      </c>
      <c r="BH667" s="1" t="s">
        <v>4280</v>
      </c>
      <c r="BI667" s="1" t="s">
        <v>2135</v>
      </c>
      <c r="BJ667" s="1" t="s">
        <v>6245</v>
      </c>
      <c r="BK667" s="1" t="s">
        <v>105</v>
      </c>
      <c r="BL667" s="1" t="s">
        <v>4280</v>
      </c>
      <c r="BM667" s="1" t="s">
        <v>2136</v>
      </c>
      <c r="BN667" s="1" t="s">
        <v>6665</v>
      </c>
      <c r="BO667" s="1" t="s">
        <v>105</v>
      </c>
      <c r="BP667" s="1" t="s">
        <v>4280</v>
      </c>
      <c r="BQ667" s="1" t="s">
        <v>2137</v>
      </c>
      <c r="BR667" s="1" t="s">
        <v>7125</v>
      </c>
      <c r="BS667" s="1" t="s">
        <v>48</v>
      </c>
      <c r="BT667" s="1" t="s">
        <v>5276</v>
      </c>
    </row>
    <row r="668" spans="1:72" ht="13.5" customHeight="1">
      <c r="A668" s="5" t="str">
        <f t="shared" si="35"/>
        <v>1861_화현내_0164</v>
      </c>
      <c r="B668" s="1">
        <v>1861</v>
      </c>
      <c r="C668" s="1" t="s">
        <v>9339</v>
      </c>
      <c r="D668" s="1" t="s">
        <v>9340</v>
      </c>
      <c r="E668" s="1">
        <v>667</v>
      </c>
      <c r="F668" s="1">
        <v>4</v>
      </c>
      <c r="G668" s="1" t="s">
        <v>1687</v>
      </c>
      <c r="H668" s="1" t="s">
        <v>4198</v>
      </c>
      <c r="I668" s="1">
        <v>11</v>
      </c>
      <c r="L668" s="1">
        <v>4</v>
      </c>
      <c r="M668" s="1" t="s">
        <v>8256</v>
      </c>
      <c r="N668" s="1" t="s">
        <v>8257</v>
      </c>
      <c r="S668" s="1" t="s">
        <v>49</v>
      </c>
      <c r="T668" s="1" t="s">
        <v>967</v>
      </c>
      <c r="W668" s="1" t="s">
        <v>231</v>
      </c>
      <c r="X668" s="1" t="s">
        <v>4361</v>
      </c>
      <c r="Y668" s="1" t="s">
        <v>10</v>
      </c>
      <c r="Z668" s="1" t="s">
        <v>4364</v>
      </c>
      <c r="AC668" s="1">
        <v>69</v>
      </c>
      <c r="AD668" s="1" t="s">
        <v>116</v>
      </c>
      <c r="AE668" s="1" t="s">
        <v>5229</v>
      </c>
      <c r="AJ668" s="1" t="s">
        <v>17</v>
      </c>
      <c r="AK668" s="1" t="s">
        <v>5254</v>
      </c>
      <c r="AL668" s="1" t="s">
        <v>233</v>
      </c>
      <c r="AM668" s="1" t="s">
        <v>5281</v>
      </c>
      <c r="AT668" s="1" t="s">
        <v>105</v>
      </c>
      <c r="AU668" s="1" t="s">
        <v>4280</v>
      </c>
      <c r="AV668" s="1" t="s">
        <v>2138</v>
      </c>
      <c r="AW668" s="1" t="s">
        <v>5696</v>
      </c>
      <c r="BG668" s="1" t="s">
        <v>105</v>
      </c>
      <c r="BH668" s="1" t="s">
        <v>4280</v>
      </c>
      <c r="BI668" s="1" t="s">
        <v>2139</v>
      </c>
      <c r="BJ668" s="1" t="s">
        <v>6246</v>
      </c>
      <c r="BK668" s="1" t="s">
        <v>105</v>
      </c>
      <c r="BL668" s="1" t="s">
        <v>4280</v>
      </c>
      <c r="BM668" s="1" t="s">
        <v>2140</v>
      </c>
      <c r="BN668" s="1" t="s">
        <v>6666</v>
      </c>
      <c r="BO668" s="1" t="s">
        <v>105</v>
      </c>
      <c r="BP668" s="1" t="s">
        <v>4280</v>
      </c>
      <c r="BQ668" s="1" t="s">
        <v>2141</v>
      </c>
      <c r="BR668" s="1" t="s">
        <v>7816</v>
      </c>
      <c r="BS668" s="1" t="s">
        <v>381</v>
      </c>
      <c r="BT668" s="1" t="s">
        <v>5290</v>
      </c>
    </row>
    <row r="669" spans="1:29" ht="13.5" customHeight="1">
      <c r="A669" s="5" t="str">
        <f t="shared" si="35"/>
        <v>1861_화현내_0164</v>
      </c>
      <c r="B669" s="1">
        <v>1861</v>
      </c>
      <c r="C669" s="1" t="s">
        <v>9339</v>
      </c>
      <c r="D669" s="1" t="s">
        <v>9340</v>
      </c>
      <c r="E669" s="1">
        <v>668</v>
      </c>
      <c r="F669" s="1">
        <v>4</v>
      </c>
      <c r="G669" s="1" t="s">
        <v>1687</v>
      </c>
      <c r="H669" s="1" t="s">
        <v>4198</v>
      </c>
      <c r="I669" s="1">
        <v>11</v>
      </c>
      <c r="L669" s="1">
        <v>4</v>
      </c>
      <c r="M669" s="1" t="s">
        <v>8256</v>
      </c>
      <c r="N669" s="1" t="s">
        <v>8257</v>
      </c>
      <c r="S669" s="1" t="s">
        <v>181</v>
      </c>
      <c r="T669" s="1" t="s">
        <v>4259</v>
      </c>
      <c r="Y669" s="1" t="s">
        <v>2142</v>
      </c>
      <c r="Z669" s="1" t="s">
        <v>4918</v>
      </c>
      <c r="AC669" s="1">
        <v>41</v>
      </c>
    </row>
    <row r="670" spans="1:31" ht="13.5" customHeight="1">
      <c r="A670" s="5" t="str">
        <f t="shared" si="35"/>
        <v>1861_화현내_0164</v>
      </c>
      <c r="B670" s="1">
        <v>1861</v>
      </c>
      <c r="C670" s="1" t="s">
        <v>9339</v>
      </c>
      <c r="D670" s="1" t="s">
        <v>9340</v>
      </c>
      <c r="E670" s="1">
        <v>669</v>
      </c>
      <c r="F670" s="1">
        <v>4</v>
      </c>
      <c r="G670" s="1" t="s">
        <v>1687</v>
      </c>
      <c r="H670" s="1" t="s">
        <v>4198</v>
      </c>
      <c r="I670" s="1">
        <v>11</v>
      </c>
      <c r="L670" s="1">
        <v>4</v>
      </c>
      <c r="M670" s="1" t="s">
        <v>8256</v>
      </c>
      <c r="N670" s="1" t="s">
        <v>8257</v>
      </c>
      <c r="T670" s="1" t="s">
        <v>9083</v>
      </c>
      <c r="U670" s="1" t="s">
        <v>61</v>
      </c>
      <c r="V670" s="1" t="s">
        <v>4295</v>
      </c>
      <c r="Y670" s="1" t="s">
        <v>2143</v>
      </c>
      <c r="Z670" s="1" t="s">
        <v>4917</v>
      </c>
      <c r="AD670" s="1" t="s">
        <v>737</v>
      </c>
      <c r="AE670" s="1" t="s">
        <v>5239</v>
      </c>
    </row>
    <row r="671" spans="1:72" ht="13.5" customHeight="1">
      <c r="A671" s="5" t="str">
        <f t="shared" si="35"/>
        <v>1861_화현내_0164</v>
      </c>
      <c r="B671" s="1">
        <v>1861</v>
      </c>
      <c r="C671" s="1" t="s">
        <v>9339</v>
      </c>
      <c r="D671" s="1" t="s">
        <v>9340</v>
      </c>
      <c r="E671" s="1">
        <v>670</v>
      </c>
      <c r="F671" s="1">
        <v>4</v>
      </c>
      <c r="G671" s="1" t="s">
        <v>1687</v>
      </c>
      <c r="H671" s="1" t="s">
        <v>4198</v>
      </c>
      <c r="I671" s="1">
        <v>11</v>
      </c>
      <c r="L671" s="1">
        <v>5</v>
      </c>
      <c r="M671" s="1" t="s">
        <v>8258</v>
      </c>
      <c r="N671" s="1" t="s">
        <v>8259</v>
      </c>
      <c r="O671" s="1" t="s">
        <v>6</v>
      </c>
      <c r="P671" s="1" t="s">
        <v>4255</v>
      </c>
      <c r="T671" s="1" t="s">
        <v>9081</v>
      </c>
      <c r="U671" s="1" t="s">
        <v>105</v>
      </c>
      <c r="V671" s="1" t="s">
        <v>4280</v>
      </c>
      <c r="W671" s="1" t="s">
        <v>63</v>
      </c>
      <c r="X671" s="1" t="s">
        <v>4362</v>
      </c>
      <c r="Y671" s="1" t="s">
        <v>2144</v>
      </c>
      <c r="Z671" s="1" t="s">
        <v>4916</v>
      </c>
      <c r="AC671" s="1">
        <v>66</v>
      </c>
      <c r="AD671" s="1" t="s">
        <v>737</v>
      </c>
      <c r="AE671" s="1" t="s">
        <v>5239</v>
      </c>
      <c r="AJ671" s="1" t="s">
        <v>17</v>
      </c>
      <c r="AK671" s="1" t="s">
        <v>5254</v>
      </c>
      <c r="AL671" s="1" t="s">
        <v>66</v>
      </c>
      <c r="AM671" s="1" t="s">
        <v>5293</v>
      </c>
      <c r="AT671" s="1" t="s">
        <v>105</v>
      </c>
      <c r="AU671" s="1" t="s">
        <v>4280</v>
      </c>
      <c r="AV671" s="1" t="s">
        <v>2145</v>
      </c>
      <c r="AW671" s="1" t="s">
        <v>4511</v>
      </c>
      <c r="BG671" s="1" t="s">
        <v>105</v>
      </c>
      <c r="BH671" s="1" t="s">
        <v>4280</v>
      </c>
      <c r="BI671" s="1" t="s">
        <v>2135</v>
      </c>
      <c r="BJ671" s="1" t="s">
        <v>6245</v>
      </c>
      <c r="BK671" s="1" t="s">
        <v>105</v>
      </c>
      <c r="BL671" s="1" t="s">
        <v>4280</v>
      </c>
      <c r="BM671" s="1" t="s">
        <v>2136</v>
      </c>
      <c r="BN671" s="1" t="s">
        <v>6665</v>
      </c>
      <c r="BO671" s="1" t="s">
        <v>105</v>
      </c>
      <c r="BP671" s="1" t="s">
        <v>4280</v>
      </c>
      <c r="BQ671" s="1" t="s">
        <v>2137</v>
      </c>
      <c r="BR671" s="1" t="s">
        <v>7125</v>
      </c>
      <c r="BS671" s="1" t="s">
        <v>48</v>
      </c>
      <c r="BT671" s="1" t="s">
        <v>5276</v>
      </c>
    </row>
    <row r="672" spans="1:72" ht="13.5" customHeight="1">
      <c r="A672" s="5" t="str">
        <f t="shared" si="35"/>
        <v>1861_화현내_0164</v>
      </c>
      <c r="B672" s="1">
        <v>1861</v>
      </c>
      <c r="C672" s="1" t="s">
        <v>9339</v>
      </c>
      <c r="D672" s="1" t="s">
        <v>9340</v>
      </c>
      <c r="E672" s="1">
        <v>671</v>
      </c>
      <c r="F672" s="1">
        <v>4</v>
      </c>
      <c r="G672" s="1" t="s">
        <v>1687</v>
      </c>
      <c r="H672" s="1" t="s">
        <v>4198</v>
      </c>
      <c r="I672" s="1">
        <v>11</v>
      </c>
      <c r="L672" s="1">
        <v>5</v>
      </c>
      <c r="M672" s="1" t="s">
        <v>8258</v>
      </c>
      <c r="N672" s="1" t="s">
        <v>8259</v>
      </c>
      <c r="S672" s="1" t="s">
        <v>49</v>
      </c>
      <c r="T672" s="1" t="s">
        <v>967</v>
      </c>
      <c r="W672" s="1" t="s">
        <v>135</v>
      </c>
      <c r="X672" s="1" t="s">
        <v>9084</v>
      </c>
      <c r="Y672" s="1" t="s">
        <v>10</v>
      </c>
      <c r="Z672" s="1" t="s">
        <v>4364</v>
      </c>
      <c r="AC672" s="1">
        <v>57</v>
      </c>
      <c r="AD672" s="1" t="s">
        <v>623</v>
      </c>
      <c r="AE672" s="1" t="s">
        <v>5222</v>
      </c>
      <c r="AJ672" s="1" t="s">
        <v>17</v>
      </c>
      <c r="AK672" s="1" t="s">
        <v>5254</v>
      </c>
      <c r="AL672" s="1" t="s">
        <v>381</v>
      </c>
      <c r="AM672" s="1" t="s">
        <v>5290</v>
      </c>
      <c r="AT672" s="1" t="s">
        <v>105</v>
      </c>
      <c r="AU672" s="1" t="s">
        <v>4280</v>
      </c>
      <c r="AV672" s="1" t="s">
        <v>2146</v>
      </c>
      <c r="AW672" s="1" t="s">
        <v>4542</v>
      </c>
      <c r="BG672" s="1" t="s">
        <v>105</v>
      </c>
      <c r="BH672" s="1" t="s">
        <v>4280</v>
      </c>
      <c r="BI672" s="1" t="s">
        <v>2147</v>
      </c>
      <c r="BJ672" s="1" t="s">
        <v>6220</v>
      </c>
      <c r="BK672" s="1" t="s">
        <v>105</v>
      </c>
      <c r="BL672" s="1" t="s">
        <v>4280</v>
      </c>
      <c r="BM672" s="1" t="s">
        <v>1898</v>
      </c>
      <c r="BN672" s="1" t="s">
        <v>6639</v>
      </c>
      <c r="BO672" s="1" t="s">
        <v>105</v>
      </c>
      <c r="BP672" s="1" t="s">
        <v>4280</v>
      </c>
      <c r="BQ672" s="1" t="s">
        <v>1899</v>
      </c>
      <c r="BR672" s="1" t="s">
        <v>7548</v>
      </c>
      <c r="BS672" s="1" t="s">
        <v>88</v>
      </c>
      <c r="BT672" s="1" t="s">
        <v>7489</v>
      </c>
    </row>
    <row r="673" spans="1:31" ht="13.5" customHeight="1">
      <c r="A673" s="5" t="str">
        <f t="shared" si="35"/>
        <v>1861_화현내_0164</v>
      </c>
      <c r="B673" s="1">
        <v>1861</v>
      </c>
      <c r="C673" s="1" t="s">
        <v>9339</v>
      </c>
      <c r="D673" s="1" t="s">
        <v>9340</v>
      </c>
      <c r="E673" s="1">
        <v>672</v>
      </c>
      <c r="F673" s="1">
        <v>4</v>
      </c>
      <c r="G673" s="1" t="s">
        <v>1687</v>
      </c>
      <c r="H673" s="1" t="s">
        <v>4198</v>
      </c>
      <c r="I673" s="1">
        <v>11</v>
      </c>
      <c r="L673" s="1">
        <v>5</v>
      </c>
      <c r="M673" s="1" t="s">
        <v>8258</v>
      </c>
      <c r="N673" s="1" t="s">
        <v>8259</v>
      </c>
      <c r="T673" s="1" t="s">
        <v>9083</v>
      </c>
      <c r="U673" s="1" t="s">
        <v>59</v>
      </c>
      <c r="V673" s="1" t="s">
        <v>4282</v>
      </c>
      <c r="Y673" s="1" t="s">
        <v>2148</v>
      </c>
      <c r="Z673" s="1" t="s">
        <v>4915</v>
      </c>
      <c r="AC673" s="1">
        <v>35</v>
      </c>
      <c r="AD673" s="1" t="s">
        <v>205</v>
      </c>
      <c r="AE673" s="1" t="s">
        <v>5214</v>
      </c>
    </row>
    <row r="674" spans="1:72" ht="13.5" customHeight="1">
      <c r="A674" s="5" t="str">
        <f t="shared" si="35"/>
        <v>1861_화현내_0164</v>
      </c>
      <c r="B674" s="1">
        <v>1861</v>
      </c>
      <c r="C674" s="1" t="s">
        <v>9339</v>
      </c>
      <c r="D674" s="1" t="s">
        <v>9340</v>
      </c>
      <c r="E674" s="1">
        <v>673</v>
      </c>
      <c r="F674" s="1">
        <v>4</v>
      </c>
      <c r="G674" s="1" t="s">
        <v>1687</v>
      </c>
      <c r="H674" s="1" t="s">
        <v>4198</v>
      </c>
      <c r="I674" s="1">
        <v>12</v>
      </c>
      <c r="J674" s="1" t="s">
        <v>2149</v>
      </c>
      <c r="K674" s="1" t="s">
        <v>4223</v>
      </c>
      <c r="L674" s="1">
        <v>1</v>
      </c>
      <c r="M674" s="1" t="s">
        <v>8260</v>
      </c>
      <c r="N674" s="1" t="s">
        <v>8261</v>
      </c>
      <c r="T674" s="1" t="s">
        <v>8832</v>
      </c>
      <c r="U674" s="1" t="s">
        <v>37</v>
      </c>
      <c r="V674" s="1" t="s">
        <v>4283</v>
      </c>
      <c r="W674" s="1" t="s">
        <v>243</v>
      </c>
      <c r="X674" s="1" t="s">
        <v>4339</v>
      </c>
      <c r="Y674" s="1" t="s">
        <v>2150</v>
      </c>
      <c r="Z674" s="1" t="s">
        <v>4914</v>
      </c>
      <c r="AC674" s="1">
        <v>41</v>
      </c>
      <c r="AD674" s="1" t="s">
        <v>299</v>
      </c>
      <c r="AE674" s="1" t="s">
        <v>5202</v>
      </c>
      <c r="AJ674" s="1" t="s">
        <v>17</v>
      </c>
      <c r="AK674" s="1" t="s">
        <v>5254</v>
      </c>
      <c r="AL674" s="1" t="s">
        <v>238</v>
      </c>
      <c r="AM674" s="1" t="s">
        <v>4856</v>
      </c>
      <c r="AT674" s="1" t="s">
        <v>42</v>
      </c>
      <c r="AU674" s="1" t="s">
        <v>5332</v>
      </c>
      <c r="AV674" s="1" t="s">
        <v>2151</v>
      </c>
      <c r="AW674" s="1" t="s">
        <v>5695</v>
      </c>
      <c r="BG674" s="1" t="s">
        <v>42</v>
      </c>
      <c r="BH674" s="1" t="s">
        <v>5332</v>
      </c>
      <c r="BI674" s="1" t="s">
        <v>2152</v>
      </c>
      <c r="BJ674" s="1" t="s">
        <v>6244</v>
      </c>
      <c r="BK674" s="1" t="s">
        <v>42</v>
      </c>
      <c r="BL674" s="1" t="s">
        <v>5332</v>
      </c>
      <c r="BM674" s="1" t="s">
        <v>2153</v>
      </c>
      <c r="BN674" s="1" t="s">
        <v>6664</v>
      </c>
      <c r="BO674" s="1" t="s">
        <v>42</v>
      </c>
      <c r="BP674" s="1" t="s">
        <v>5332</v>
      </c>
      <c r="BQ674" s="1" t="s">
        <v>2154</v>
      </c>
      <c r="BR674" s="1" t="s">
        <v>7823</v>
      </c>
      <c r="BS674" s="1" t="s">
        <v>381</v>
      </c>
      <c r="BT674" s="1" t="s">
        <v>5290</v>
      </c>
    </row>
    <row r="675" spans="1:72" ht="13.5" customHeight="1">
      <c r="A675" s="5" t="str">
        <f t="shared" si="35"/>
        <v>1861_화현내_0164</v>
      </c>
      <c r="B675" s="1">
        <v>1861</v>
      </c>
      <c r="C675" s="1" t="s">
        <v>9339</v>
      </c>
      <c r="D675" s="1" t="s">
        <v>9340</v>
      </c>
      <c r="E675" s="1">
        <v>674</v>
      </c>
      <c r="F675" s="1">
        <v>4</v>
      </c>
      <c r="G675" s="1" t="s">
        <v>1687</v>
      </c>
      <c r="H675" s="1" t="s">
        <v>4198</v>
      </c>
      <c r="I675" s="1">
        <v>12</v>
      </c>
      <c r="L675" s="1">
        <v>1</v>
      </c>
      <c r="M675" s="1" t="s">
        <v>8260</v>
      </c>
      <c r="N675" s="1" t="s">
        <v>8261</v>
      </c>
      <c r="S675" s="1" t="s">
        <v>49</v>
      </c>
      <c r="T675" s="1" t="s">
        <v>967</v>
      </c>
      <c r="W675" s="1" t="s">
        <v>245</v>
      </c>
      <c r="X675" s="1" t="s">
        <v>4345</v>
      </c>
      <c r="Y675" s="1" t="s">
        <v>51</v>
      </c>
      <c r="Z675" s="1" t="s">
        <v>4387</v>
      </c>
      <c r="AC675" s="1">
        <v>33</v>
      </c>
      <c r="AD675" s="1" t="s">
        <v>778</v>
      </c>
      <c r="AE675" s="1" t="s">
        <v>5236</v>
      </c>
      <c r="AJ675" s="1" t="s">
        <v>17</v>
      </c>
      <c r="AK675" s="1" t="s">
        <v>5254</v>
      </c>
      <c r="AL675" s="1" t="s">
        <v>248</v>
      </c>
      <c r="AM675" s="1" t="s">
        <v>5263</v>
      </c>
      <c r="AT675" s="1" t="s">
        <v>42</v>
      </c>
      <c r="AU675" s="1" t="s">
        <v>5332</v>
      </c>
      <c r="AV675" s="1" t="s">
        <v>2155</v>
      </c>
      <c r="AW675" s="1" t="s">
        <v>5694</v>
      </c>
      <c r="BG675" s="1" t="s">
        <v>42</v>
      </c>
      <c r="BH675" s="1" t="s">
        <v>5332</v>
      </c>
      <c r="BI675" s="1" t="s">
        <v>2156</v>
      </c>
      <c r="BJ675" s="1" t="s">
        <v>5837</v>
      </c>
      <c r="BK675" s="1" t="s">
        <v>42</v>
      </c>
      <c r="BL675" s="1" t="s">
        <v>5332</v>
      </c>
      <c r="BM675" s="1" t="s">
        <v>2157</v>
      </c>
      <c r="BN675" s="1" t="s">
        <v>6071</v>
      </c>
      <c r="BO675" s="1" t="s">
        <v>42</v>
      </c>
      <c r="BP675" s="1" t="s">
        <v>5332</v>
      </c>
      <c r="BQ675" s="1" t="s">
        <v>2158</v>
      </c>
      <c r="BR675" s="1" t="s">
        <v>7124</v>
      </c>
      <c r="BS675" s="1" t="s">
        <v>41</v>
      </c>
      <c r="BT675" s="1" t="s">
        <v>5259</v>
      </c>
    </row>
    <row r="676" spans="1:29" ht="13.5" customHeight="1">
      <c r="A676" s="5" t="str">
        <f t="shared" si="35"/>
        <v>1861_화현내_0164</v>
      </c>
      <c r="B676" s="1">
        <v>1861</v>
      </c>
      <c r="C676" s="1" t="s">
        <v>9339</v>
      </c>
      <c r="D676" s="1" t="s">
        <v>9340</v>
      </c>
      <c r="E676" s="1">
        <v>675</v>
      </c>
      <c r="F676" s="1">
        <v>4</v>
      </c>
      <c r="G676" s="1" t="s">
        <v>1687</v>
      </c>
      <c r="H676" s="1" t="s">
        <v>4198</v>
      </c>
      <c r="I676" s="1">
        <v>12</v>
      </c>
      <c r="L676" s="1">
        <v>1</v>
      </c>
      <c r="M676" s="1" t="s">
        <v>8260</v>
      </c>
      <c r="N676" s="1" t="s">
        <v>8261</v>
      </c>
      <c r="T676" s="1" t="s">
        <v>8923</v>
      </c>
      <c r="U676" s="1" t="s">
        <v>61</v>
      </c>
      <c r="V676" s="1" t="s">
        <v>4295</v>
      </c>
      <c r="Y676" s="1" t="s">
        <v>2159</v>
      </c>
      <c r="Z676" s="1" t="s">
        <v>4913</v>
      </c>
      <c r="AC676" s="1">
        <v>23</v>
      </c>
    </row>
    <row r="677" spans="1:72" ht="13.5" customHeight="1">
      <c r="A677" s="5" t="str">
        <f t="shared" si="35"/>
        <v>1861_화현내_0164</v>
      </c>
      <c r="B677" s="1">
        <v>1861</v>
      </c>
      <c r="C677" s="1" t="s">
        <v>9339</v>
      </c>
      <c r="D677" s="1" t="s">
        <v>9340</v>
      </c>
      <c r="E677" s="1">
        <v>676</v>
      </c>
      <c r="F677" s="1">
        <v>4</v>
      </c>
      <c r="G677" s="1" t="s">
        <v>1687</v>
      </c>
      <c r="H677" s="1" t="s">
        <v>4198</v>
      </c>
      <c r="I677" s="1">
        <v>12</v>
      </c>
      <c r="L677" s="1">
        <v>2</v>
      </c>
      <c r="M677" s="1" t="s">
        <v>8262</v>
      </c>
      <c r="N677" s="1" t="s">
        <v>8263</v>
      </c>
      <c r="T677" s="1" t="s">
        <v>8838</v>
      </c>
      <c r="U677" s="1" t="s">
        <v>193</v>
      </c>
      <c r="V677" s="1" t="s">
        <v>4286</v>
      </c>
      <c r="W677" s="1" t="s">
        <v>135</v>
      </c>
      <c r="X677" s="1" t="s">
        <v>8849</v>
      </c>
      <c r="Y677" s="1" t="s">
        <v>322</v>
      </c>
      <c r="Z677" s="1" t="s">
        <v>4402</v>
      </c>
      <c r="AC677" s="1">
        <v>57</v>
      </c>
      <c r="AD677" s="1" t="s">
        <v>623</v>
      </c>
      <c r="AE677" s="1" t="s">
        <v>5222</v>
      </c>
      <c r="AJ677" s="1" t="s">
        <v>17</v>
      </c>
      <c r="AK677" s="1" t="s">
        <v>5254</v>
      </c>
      <c r="AL677" s="1" t="s">
        <v>58</v>
      </c>
      <c r="AM677" s="1" t="s">
        <v>5258</v>
      </c>
      <c r="AT677" s="1" t="s">
        <v>1394</v>
      </c>
      <c r="AU677" s="1" t="s">
        <v>4320</v>
      </c>
      <c r="AV677" s="1" t="s">
        <v>1119</v>
      </c>
      <c r="AW677" s="1" t="s">
        <v>5544</v>
      </c>
      <c r="BG677" s="1" t="s">
        <v>1394</v>
      </c>
      <c r="BH677" s="1" t="s">
        <v>4320</v>
      </c>
      <c r="BI677" s="1" t="s">
        <v>2160</v>
      </c>
      <c r="BJ677" s="1" t="s">
        <v>6243</v>
      </c>
      <c r="BK677" s="1" t="s">
        <v>1394</v>
      </c>
      <c r="BL677" s="1" t="s">
        <v>4320</v>
      </c>
      <c r="BM677" s="1" t="s">
        <v>2161</v>
      </c>
      <c r="BN677" s="1" t="s">
        <v>6663</v>
      </c>
      <c r="BO677" s="1" t="s">
        <v>1394</v>
      </c>
      <c r="BP677" s="1" t="s">
        <v>4320</v>
      </c>
      <c r="BQ677" s="1" t="s">
        <v>2162</v>
      </c>
      <c r="BR677" s="1" t="s">
        <v>7123</v>
      </c>
      <c r="BS677" s="1" t="s">
        <v>388</v>
      </c>
      <c r="BT677" s="1" t="s">
        <v>5267</v>
      </c>
    </row>
    <row r="678" spans="1:72" ht="13.5" customHeight="1">
      <c r="A678" s="5" t="str">
        <f t="shared" si="35"/>
        <v>1861_화현내_0164</v>
      </c>
      <c r="B678" s="1">
        <v>1861</v>
      </c>
      <c r="C678" s="1" t="s">
        <v>9339</v>
      </c>
      <c r="D678" s="1" t="s">
        <v>9340</v>
      </c>
      <c r="E678" s="1">
        <v>677</v>
      </c>
      <c r="F678" s="1">
        <v>4</v>
      </c>
      <c r="G678" s="1" t="s">
        <v>1687</v>
      </c>
      <c r="H678" s="1" t="s">
        <v>4198</v>
      </c>
      <c r="I678" s="1">
        <v>12</v>
      </c>
      <c r="L678" s="1">
        <v>2</v>
      </c>
      <c r="M678" s="1" t="s">
        <v>8262</v>
      </c>
      <c r="N678" s="1" t="s">
        <v>8263</v>
      </c>
      <c r="S678" s="1" t="s">
        <v>49</v>
      </c>
      <c r="T678" s="1" t="s">
        <v>967</v>
      </c>
      <c r="W678" s="1" t="s">
        <v>97</v>
      </c>
      <c r="X678" s="1" t="s">
        <v>8839</v>
      </c>
      <c r="Y678" s="1" t="s">
        <v>10</v>
      </c>
      <c r="Z678" s="1" t="s">
        <v>4364</v>
      </c>
      <c r="AC678" s="1">
        <v>57</v>
      </c>
      <c r="AD678" s="1" t="s">
        <v>623</v>
      </c>
      <c r="AE678" s="1" t="s">
        <v>5222</v>
      </c>
      <c r="AJ678" s="1" t="s">
        <v>17</v>
      </c>
      <c r="AK678" s="1" t="s">
        <v>5254</v>
      </c>
      <c r="AL678" s="1" t="s">
        <v>88</v>
      </c>
      <c r="AM678" s="1" t="s">
        <v>7489</v>
      </c>
      <c r="AT678" s="1" t="s">
        <v>1394</v>
      </c>
      <c r="AU678" s="1" t="s">
        <v>4320</v>
      </c>
      <c r="AV678" s="1" t="s">
        <v>416</v>
      </c>
      <c r="AW678" s="1" t="s">
        <v>4673</v>
      </c>
      <c r="BG678" s="1" t="s">
        <v>1394</v>
      </c>
      <c r="BH678" s="1" t="s">
        <v>4320</v>
      </c>
      <c r="BI678" s="1" t="s">
        <v>2163</v>
      </c>
      <c r="BJ678" s="1" t="s">
        <v>6242</v>
      </c>
      <c r="BK678" s="1" t="s">
        <v>1394</v>
      </c>
      <c r="BL678" s="1" t="s">
        <v>4320</v>
      </c>
      <c r="BM678" s="1" t="s">
        <v>2164</v>
      </c>
      <c r="BN678" s="1" t="s">
        <v>6662</v>
      </c>
      <c r="BO678" s="1" t="s">
        <v>1394</v>
      </c>
      <c r="BP678" s="1" t="s">
        <v>4320</v>
      </c>
      <c r="BQ678" s="1" t="s">
        <v>2165</v>
      </c>
      <c r="BR678" s="1" t="s">
        <v>7755</v>
      </c>
      <c r="BS678" s="1" t="s">
        <v>95</v>
      </c>
      <c r="BT678" s="1" t="s">
        <v>5256</v>
      </c>
    </row>
    <row r="679" spans="1:72" ht="13.5" customHeight="1">
      <c r="A679" s="5" t="str">
        <f aca="true" t="shared" si="36" ref="A679:A694">HYPERLINK("http://kyu.snu.ac.kr/sdhj/index.jsp?type=hj/GK14782_00IH_0001_0165.jpg","1861_화현내_0165")</f>
        <v>1861_화현내_0165</v>
      </c>
      <c r="B679" s="1">
        <v>1861</v>
      </c>
      <c r="C679" s="1" t="s">
        <v>9339</v>
      </c>
      <c r="D679" s="1" t="s">
        <v>9340</v>
      </c>
      <c r="E679" s="1">
        <v>678</v>
      </c>
      <c r="F679" s="1">
        <v>4</v>
      </c>
      <c r="G679" s="1" t="s">
        <v>1687</v>
      </c>
      <c r="H679" s="1" t="s">
        <v>4198</v>
      </c>
      <c r="I679" s="1">
        <v>12</v>
      </c>
      <c r="L679" s="1">
        <v>3</v>
      </c>
      <c r="M679" s="1" t="s">
        <v>8264</v>
      </c>
      <c r="N679" s="1" t="s">
        <v>8265</v>
      </c>
      <c r="T679" s="1" t="s">
        <v>9085</v>
      </c>
      <c r="W679" s="1" t="s">
        <v>50</v>
      </c>
      <c r="X679" s="1" t="s">
        <v>4264</v>
      </c>
      <c r="Y679" s="1" t="s">
        <v>2166</v>
      </c>
      <c r="Z679" s="1" t="s">
        <v>4912</v>
      </c>
      <c r="AC679" s="1">
        <v>46</v>
      </c>
      <c r="AD679" s="1" t="s">
        <v>90</v>
      </c>
      <c r="AE679" s="1" t="s">
        <v>5195</v>
      </c>
      <c r="AJ679" s="1" t="s">
        <v>17</v>
      </c>
      <c r="AK679" s="1" t="s">
        <v>5254</v>
      </c>
      <c r="AL679" s="1" t="s">
        <v>53</v>
      </c>
      <c r="AM679" s="1" t="s">
        <v>5260</v>
      </c>
      <c r="AT679" s="1" t="s">
        <v>1503</v>
      </c>
      <c r="AU679" s="1" t="s">
        <v>5336</v>
      </c>
      <c r="AV679" s="1" t="s">
        <v>1705</v>
      </c>
      <c r="AW679" s="1" t="s">
        <v>5693</v>
      </c>
      <c r="BG679" s="1" t="s">
        <v>42</v>
      </c>
      <c r="BH679" s="1" t="s">
        <v>5332</v>
      </c>
      <c r="BI679" s="1" t="s">
        <v>1706</v>
      </c>
      <c r="BJ679" s="1" t="s">
        <v>6241</v>
      </c>
      <c r="BK679" s="1" t="s">
        <v>42</v>
      </c>
      <c r="BL679" s="1" t="s">
        <v>5332</v>
      </c>
      <c r="BM679" s="1" t="s">
        <v>1707</v>
      </c>
      <c r="BN679" s="1" t="s">
        <v>6661</v>
      </c>
      <c r="BO679" s="1" t="s">
        <v>42</v>
      </c>
      <c r="BP679" s="1" t="s">
        <v>5332</v>
      </c>
      <c r="BQ679" s="1" t="s">
        <v>1708</v>
      </c>
      <c r="BR679" s="1" t="s">
        <v>7122</v>
      </c>
      <c r="BS679" s="1" t="s">
        <v>130</v>
      </c>
      <c r="BT679" s="1" t="s">
        <v>5257</v>
      </c>
    </row>
    <row r="680" spans="1:72" ht="13.5" customHeight="1">
      <c r="A680" s="5" t="str">
        <f t="shared" si="36"/>
        <v>1861_화현내_0165</v>
      </c>
      <c r="B680" s="1">
        <v>1861</v>
      </c>
      <c r="C680" s="1" t="s">
        <v>9339</v>
      </c>
      <c r="D680" s="1" t="s">
        <v>9340</v>
      </c>
      <c r="E680" s="1">
        <v>679</v>
      </c>
      <c r="F680" s="1">
        <v>4</v>
      </c>
      <c r="G680" s="1" t="s">
        <v>1687</v>
      </c>
      <c r="H680" s="1" t="s">
        <v>4198</v>
      </c>
      <c r="I680" s="1">
        <v>12</v>
      </c>
      <c r="L680" s="1">
        <v>3</v>
      </c>
      <c r="M680" s="1" t="s">
        <v>8264</v>
      </c>
      <c r="N680" s="1" t="s">
        <v>8265</v>
      </c>
      <c r="S680" s="1" t="s">
        <v>49</v>
      </c>
      <c r="T680" s="1" t="s">
        <v>967</v>
      </c>
      <c r="W680" s="1" t="s">
        <v>135</v>
      </c>
      <c r="X680" s="1" t="s">
        <v>9086</v>
      </c>
      <c r="Y680" s="1" t="s">
        <v>51</v>
      </c>
      <c r="Z680" s="1" t="s">
        <v>4387</v>
      </c>
      <c r="AC680" s="1">
        <v>45</v>
      </c>
      <c r="AD680" s="1" t="s">
        <v>73</v>
      </c>
      <c r="AE680" s="1" t="s">
        <v>5197</v>
      </c>
      <c r="AJ680" s="1" t="s">
        <v>17</v>
      </c>
      <c r="AK680" s="1" t="s">
        <v>5254</v>
      </c>
      <c r="AL680" s="1" t="s">
        <v>9087</v>
      </c>
      <c r="AM680" s="1" t="s">
        <v>9088</v>
      </c>
      <c r="AT680" s="1" t="s">
        <v>42</v>
      </c>
      <c r="AU680" s="1" t="s">
        <v>5332</v>
      </c>
      <c r="AV680" s="1" t="s">
        <v>2167</v>
      </c>
      <c r="AW680" s="1" t="s">
        <v>5692</v>
      </c>
      <c r="BG680" s="1" t="s">
        <v>42</v>
      </c>
      <c r="BH680" s="1" t="s">
        <v>5332</v>
      </c>
      <c r="BI680" s="1" t="s">
        <v>2168</v>
      </c>
      <c r="BJ680" s="1" t="s">
        <v>5421</v>
      </c>
      <c r="BK680" s="1" t="s">
        <v>42</v>
      </c>
      <c r="BL680" s="1" t="s">
        <v>5332</v>
      </c>
      <c r="BM680" s="1" t="s">
        <v>2169</v>
      </c>
      <c r="BN680" s="1" t="s">
        <v>6660</v>
      </c>
      <c r="BO680" s="1" t="s">
        <v>42</v>
      </c>
      <c r="BP680" s="1" t="s">
        <v>5332</v>
      </c>
      <c r="BQ680" s="1" t="s">
        <v>2170</v>
      </c>
      <c r="BR680" s="1" t="s">
        <v>7758</v>
      </c>
      <c r="BS680" s="1" t="s">
        <v>58</v>
      </c>
      <c r="BT680" s="1" t="s">
        <v>5258</v>
      </c>
    </row>
    <row r="681" spans="1:31" ht="13.5" customHeight="1">
      <c r="A681" s="5" t="str">
        <f t="shared" si="36"/>
        <v>1861_화현내_0165</v>
      </c>
      <c r="B681" s="1">
        <v>1861</v>
      </c>
      <c r="C681" s="1" t="s">
        <v>9339</v>
      </c>
      <c r="D681" s="1" t="s">
        <v>9340</v>
      </c>
      <c r="E681" s="1">
        <v>680</v>
      </c>
      <c r="F681" s="1">
        <v>4</v>
      </c>
      <c r="G681" s="1" t="s">
        <v>1687</v>
      </c>
      <c r="H681" s="1" t="s">
        <v>4198</v>
      </c>
      <c r="I681" s="1">
        <v>12</v>
      </c>
      <c r="L681" s="1">
        <v>3</v>
      </c>
      <c r="M681" s="1" t="s">
        <v>8264</v>
      </c>
      <c r="N681" s="1" t="s">
        <v>8265</v>
      </c>
      <c r="T681" s="1" t="s">
        <v>9089</v>
      </c>
      <c r="U681" s="1" t="s">
        <v>59</v>
      </c>
      <c r="V681" s="1" t="s">
        <v>4282</v>
      </c>
      <c r="Y681" s="1" t="s">
        <v>2171</v>
      </c>
      <c r="Z681" s="1" t="s">
        <v>4911</v>
      </c>
      <c r="AC681" s="1">
        <v>23</v>
      </c>
      <c r="AD681" s="1" t="s">
        <v>359</v>
      </c>
      <c r="AE681" s="1" t="s">
        <v>5217</v>
      </c>
    </row>
    <row r="682" spans="1:72" ht="13.5" customHeight="1">
      <c r="A682" s="5" t="str">
        <f t="shared" si="36"/>
        <v>1861_화현내_0165</v>
      </c>
      <c r="B682" s="1">
        <v>1861</v>
      </c>
      <c r="C682" s="1" t="s">
        <v>9339</v>
      </c>
      <c r="D682" s="1" t="s">
        <v>9340</v>
      </c>
      <c r="E682" s="1">
        <v>681</v>
      </c>
      <c r="F682" s="1">
        <v>4</v>
      </c>
      <c r="G682" s="1" t="s">
        <v>1687</v>
      </c>
      <c r="H682" s="1" t="s">
        <v>4198</v>
      </c>
      <c r="I682" s="1">
        <v>12</v>
      </c>
      <c r="L682" s="1">
        <v>4</v>
      </c>
      <c r="M682" s="1" t="s">
        <v>8266</v>
      </c>
      <c r="N682" s="1" t="s">
        <v>8267</v>
      </c>
      <c r="T682" s="1" t="s">
        <v>8832</v>
      </c>
      <c r="U682" s="1" t="s">
        <v>37</v>
      </c>
      <c r="V682" s="1" t="s">
        <v>4283</v>
      </c>
      <c r="W682" s="1" t="s">
        <v>1090</v>
      </c>
      <c r="X682" s="1" t="s">
        <v>4347</v>
      </c>
      <c r="Y682" s="1" t="s">
        <v>2172</v>
      </c>
      <c r="Z682" s="1" t="s">
        <v>4910</v>
      </c>
      <c r="AC682" s="1">
        <v>59</v>
      </c>
      <c r="AD682" s="1" t="s">
        <v>292</v>
      </c>
      <c r="AE682" s="1" t="s">
        <v>5241</v>
      </c>
      <c r="AJ682" s="1" t="s">
        <v>17</v>
      </c>
      <c r="AK682" s="1" t="s">
        <v>5254</v>
      </c>
      <c r="AL682" s="1" t="s">
        <v>1087</v>
      </c>
      <c r="AM682" s="1" t="s">
        <v>5279</v>
      </c>
      <c r="AT682" s="1" t="s">
        <v>42</v>
      </c>
      <c r="AU682" s="1" t="s">
        <v>5332</v>
      </c>
      <c r="AV682" s="1" t="s">
        <v>2173</v>
      </c>
      <c r="AW682" s="1" t="s">
        <v>5691</v>
      </c>
      <c r="BG682" s="1" t="s">
        <v>42</v>
      </c>
      <c r="BH682" s="1" t="s">
        <v>5332</v>
      </c>
      <c r="BI682" s="1" t="s">
        <v>1846</v>
      </c>
      <c r="BJ682" s="1" t="s">
        <v>4408</v>
      </c>
      <c r="BK682" s="1" t="s">
        <v>42</v>
      </c>
      <c r="BL682" s="1" t="s">
        <v>5332</v>
      </c>
      <c r="BM682" s="1" t="s">
        <v>1847</v>
      </c>
      <c r="BN682" s="1" t="s">
        <v>6279</v>
      </c>
      <c r="BO682" s="1" t="s">
        <v>42</v>
      </c>
      <c r="BP682" s="1" t="s">
        <v>5332</v>
      </c>
      <c r="BQ682" s="1" t="s">
        <v>2174</v>
      </c>
      <c r="BR682" s="1" t="s">
        <v>7121</v>
      </c>
      <c r="BS682" s="1" t="s">
        <v>41</v>
      </c>
      <c r="BT682" s="1" t="s">
        <v>5259</v>
      </c>
    </row>
    <row r="683" spans="1:72" ht="13.5" customHeight="1">
      <c r="A683" s="5" t="str">
        <f t="shared" si="36"/>
        <v>1861_화현내_0165</v>
      </c>
      <c r="B683" s="1">
        <v>1861</v>
      </c>
      <c r="C683" s="1" t="s">
        <v>9339</v>
      </c>
      <c r="D683" s="1" t="s">
        <v>9340</v>
      </c>
      <c r="E683" s="1">
        <v>682</v>
      </c>
      <c r="F683" s="1">
        <v>4</v>
      </c>
      <c r="G683" s="1" t="s">
        <v>1687</v>
      </c>
      <c r="H683" s="1" t="s">
        <v>4198</v>
      </c>
      <c r="I683" s="1">
        <v>12</v>
      </c>
      <c r="L683" s="1">
        <v>4</v>
      </c>
      <c r="M683" s="1" t="s">
        <v>8266</v>
      </c>
      <c r="N683" s="1" t="s">
        <v>8267</v>
      </c>
      <c r="S683" s="1" t="s">
        <v>49</v>
      </c>
      <c r="T683" s="1" t="s">
        <v>967</v>
      </c>
      <c r="W683" s="1" t="s">
        <v>97</v>
      </c>
      <c r="X683" s="1" t="s">
        <v>8931</v>
      </c>
      <c r="Y683" s="1" t="s">
        <v>51</v>
      </c>
      <c r="Z683" s="1" t="s">
        <v>4387</v>
      </c>
      <c r="AC683" s="1">
        <v>55</v>
      </c>
      <c r="AD683" s="1" t="s">
        <v>353</v>
      </c>
      <c r="AE683" s="1" t="s">
        <v>5235</v>
      </c>
      <c r="AJ683" s="1" t="s">
        <v>17</v>
      </c>
      <c r="AK683" s="1" t="s">
        <v>5254</v>
      </c>
      <c r="AL683" s="1" t="s">
        <v>58</v>
      </c>
      <c r="AM683" s="1" t="s">
        <v>5258</v>
      </c>
      <c r="AT683" s="1" t="s">
        <v>42</v>
      </c>
      <c r="AU683" s="1" t="s">
        <v>5332</v>
      </c>
      <c r="AV683" s="1" t="s">
        <v>2175</v>
      </c>
      <c r="AW683" s="1" t="s">
        <v>5690</v>
      </c>
      <c r="BG683" s="1" t="s">
        <v>42</v>
      </c>
      <c r="BH683" s="1" t="s">
        <v>5332</v>
      </c>
      <c r="BI683" s="1" t="s">
        <v>2176</v>
      </c>
      <c r="BJ683" s="1" t="s">
        <v>6240</v>
      </c>
      <c r="BK683" s="1" t="s">
        <v>42</v>
      </c>
      <c r="BL683" s="1" t="s">
        <v>5332</v>
      </c>
      <c r="BM683" s="1" t="s">
        <v>2177</v>
      </c>
      <c r="BN683" s="1" t="s">
        <v>6659</v>
      </c>
      <c r="BO683" s="1" t="s">
        <v>42</v>
      </c>
      <c r="BP683" s="1" t="s">
        <v>5332</v>
      </c>
      <c r="BQ683" s="1" t="s">
        <v>2178</v>
      </c>
      <c r="BR683" s="1" t="s">
        <v>7650</v>
      </c>
      <c r="BS683" s="1" t="s">
        <v>79</v>
      </c>
      <c r="BT683" s="1" t="s">
        <v>5283</v>
      </c>
    </row>
    <row r="684" spans="1:31" ht="13.5" customHeight="1">
      <c r="A684" s="5" t="str">
        <f t="shared" si="36"/>
        <v>1861_화현내_0165</v>
      </c>
      <c r="B684" s="1">
        <v>1861</v>
      </c>
      <c r="C684" s="1" t="s">
        <v>9339</v>
      </c>
      <c r="D684" s="1" t="s">
        <v>9340</v>
      </c>
      <c r="E684" s="1">
        <v>683</v>
      </c>
      <c r="F684" s="1">
        <v>4</v>
      </c>
      <c r="G684" s="1" t="s">
        <v>1687</v>
      </c>
      <c r="H684" s="1" t="s">
        <v>4198</v>
      </c>
      <c r="I684" s="1">
        <v>12</v>
      </c>
      <c r="L684" s="1">
        <v>4</v>
      </c>
      <c r="M684" s="1" t="s">
        <v>8266</v>
      </c>
      <c r="N684" s="1" t="s">
        <v>8267</v>
      </c>
      <c r="S684" s="1" t="s">
        <v>131</v>
      </c>
      <c r="T684" s="1" t="s">
        <v>4263</v>
      </c>
      <c r="Y684" s="1" t="s">
        <v>2179</v>
      </c>
      <c r="Z684" s="1" t="s">
        <v>4909</v>
      </c>
      <c r="AC684" s="1">
        <v>38</v>
      </c>
      <c r="AD684" s="1" t="s">
        <v>52</v>
      </c>
      <c r="AE684" s="1" t="s">
        <v>5201</v>
      </c>
    </row>
    <row r="685" spans="1:72" ht="13.5" customHeight="1">
      <c r="A685" s="5" t="str">
        <f t="shared" si="36"/>
        <v>1861_화현내_0165</v>
      </c>
      <c r="B685" s="1">
        <v>1861</v>
      </c>
      <c r="C685" s="1" t="s">
        <v>9339</v>
      </c>
      <c r="D685" s="1" t="s">
        <v>9340</v>
      </c>
      <c r="E685" s="1">
        <v>684</v>
      </c>
      <c r="F685" s="1">
        <v>4</v>
      </c>
      <c r="G685" s="1" t="s">
        <v>1687</v>
      </c>
      <c r="H685" s="1" t="s">
        <v>4198</v>
      </c>
      <c r="I685" s="1">
        <v>12</v>
      </c>
      <c r="L685" s="1">
        <v>5</v>
      </c>
      <c r="M685" s="1" t="s">
        <v>2149</v>
      </c>
      <c r="N685" s="1" t="s">
        <v>4223</v>
      </c>
      <c r="T685" s="1" t="s">
        <v>8850</v>
      </c>
      <c r="U685" s="1" t="s">
        <v>2180</v>
      </c>
      <c r="V685" s="1" t="s">
        <v>4299</v>
      </c>
      <c r="W685" s="1" t="s">
        <v>50</v>
      </c>
      <c r="X685" s="1" t="s">
        <v>4264</v>
      </c>
      <c r="Y685" s="1" t="s">
        <v>2181</v>
      </c>
      <c r="Z685" s="1" t="s">
        <v>4908</v>
      </c>
      <c r="AC685" s="1">
        <v>43</v>
      </c>
      <c r="AD685" s="1" t="s">
        <v>65</v>
      </c>
      <c r="AE685" s="1" t="s">
        <v>5142</v>
      </c>
      <c r="AJ685" s="1" t="s">
        <v>17</v>
      </c>
      <c r="AK685" s="1" t="s">
        <v>5254</v>
      </c>
      <c r="AL685" s="1" t="s">
        <v>53</v>
      </c>
      <c r="AM685" s="1" t="s">
        <v>5260</v>
      </c>
      <c r="AT685" s="1" t="s">
        <v>377</v>
      </c>
      <c r="AU685" s="1" t="s">
        <v>4312</v>
      </c>
      <c r="AV685" s="1" t="s">
        <v>2182</v>
      </c>
      <c r="AW685" s="1" t="s">
        <v>5689</v>
      </c>
      <c r="BG685" s="1" t="s">
        <v>377</v>
      </c>
      <c r="BH685" s="1" t="s">
        <v>4312</v>
      </c>
      <c r="BI685" s="1" t="s">
        <v>2183</v>
      </c>
      <c r="BJ685" s="1" t="s">
        <v>6239</v>
      </c>
      <c r="BK685" s="1" t="s">
        <v>377</v>
      </c>
      <c r="BL685" s="1" t="s">
        <v>4312</v>
      </c>
      <c r="BM685" s="1" t="s">
        <v>2184</v>
      </c>
      <c r="BN685" s="1" t="s">
        <v>6658</v>
      </c>
      <c r="BO685" s="1" t="s">
        <v>377</v>
      </c>
      <c r="BP685" s="1" t="s">
        <v>4312</v>
      </c>
      <c r="BQ685" s="1" t="s">
        <v>2185</v>
      </c>
      <c r="BR685" s="1" t="s">
        <v>7759</v>
      </c>
      <c r="BS685" s="1" t="s">
        <v>233</v>
      </c>
      <c r="BT685" s="1" t="s">
        <v>5281</v>
      </c>
    </row>
    <row r="686" spans="1:72" ht="13.5" customHeight="1">
      <c r="A686" s="5" t="str">
        <f t="shared" si="36"/>
        <v>1861_화현내_0165</v>
      </c>
      <c r="B686" s="1">
        <v>1861</v>
      </c>
      <c r="C686" s="1" t="s">
        <v>9339</v>
      </c>
      <c r="D686" s="1" t="s">
        <v>9340</v>
      </c>
      <c r="E686" s="1">
        <v>685</v>
      </c>
      <c r="F686" s="1">
        <v>4</v>
      </c>
      <c r="G686" s="1" t="s">
        <v>1687</v>
      </c>
      <c r="H686" s="1" t="s">
        <v>4198</v>
      </c>
      <c r="I686" s="1">
        <v>12</v>
      </c>
      <c r="L686" s="1">
        <v>5</v>
      </c>
      <c r="M686" s="1" t="s">
        <v>2149</v>
      </c>
      <c r="N686" s="1" t="s">
        <v>4223</v>
      </c>
      <c r="S686" s="1" t="s">
        <v>49</v>
      </c>
      <c r="T686" s="1" t="s">
        <v>967</v>
      </c>
      <c r="W686" s="1" t="s">
        <v>1090</v>
      </c>
      <c r="X686" s="1" t="s">
        <v>4347</v>
      </c>
      <c r="Y686" s="1" t="s">
        <v>10</v>
      </c>
      <c r="Z686" s="1" t="s">
        <v>4364</v>
      </c>
      <c r="AC686" s="1">
        <v>46</v>
      </c>
      <c r="AD686" s="1" t="s">
        <v>90</v>
      </c>
      <c r="AE686" s="1" t="s">
        <v>5195</v>
      </c>
      <c r="AJ686" s="1" t="s">
        <v>17</v>
      </c>
      <c r="AK686" s="1" t="s">
        <v>5254</v>
      </c>
      <c r="AL686" s="1" t="s">
        <v>1087</v>
      </c>
      <c r="AM686" s="1" t="s">
        <v>5279</v>
      </c>
      <c r="AT686" s="1" t="s">
        <v>105</v>
      </c>
      <c r="AU686" s="1" t="s">
        <v>4280</v>
      </c>
      <c r="AV686" s="1" t="s">
        <v>1127</v>
      </c>
      <c r="AW686" s="1" t="s">
        <v>4543</v>
      </c>
      <c r="BG686" s="1" t="s">
        <v>105</v>
      </c>
      <c r="BH686" s="1" t="s">
        <v>4280</v>
      </c>
      <c r="BI686" s="1" t="s">
        <v>2186</v>
      </c>
      <c r="BJ686" s="1" t="s">
        <v>6238</v>
      </c>
      <c r="BK686" s="1" t="s">
        <v>105</v>
      </c>
      <c r="BL686" s="1" t="s">
        <v>4280</v>
      </c>
      <c r="BM686" s="1" t="s">
        <v>2187</v>
      </c>
      <c r="BN686" s="1" t="s">
        <v>6049</v>
      </c>
      <c r="BO686" s="1" t="s">
        <v>105</v>
      </c>
      <c r="BP686" s="1" t="s">
        <v>4280</v>
      </c>
      <c r="BQ686" s="1" t="s">
        <v>2188</v>
      </c>
      <c r="BR686" s="1" t="s">
        <v>7656</v>
      </c>
      <c r="BS686" s="1" t="s">
        <v>125</v>
      </c>
      <c r="BT686" s="1" t="s">
        <v>5270</v>
      </c>
    </row>
    <row r="687" spans="1:29" ht="13.5" customHeight="1">
      <c r="A687" s="5" t="str">
        <f t="shared" si="36"/>
        <v>1861_화현내_0165</v>
      </c>
      <c r="B687" s="1">
        <v>1861</v>
      </c>
      <c r="C687" s="1" t="s">
        <v>9339</v>
      </c>
      <c r="D687" s="1" t="s">
        <v>9340</v>
      </c>
      <c r="E687" s="1">
        <v>686</v>
      </c>
      <c r="F687" s="1">
        <v>4</v>
      </c>
      <c r="G687" s="1" t="s">
        <v>1687</v>
      </c>
      <c r="H687" s="1" t="s">
        <v>4198</v>
      </c>
      <c r="I687" s="1">
        <v>12</v>
      </c>
      <c r="L687" s="1">
        <v>5</v>
      </c>
      <c r="M687" s="1" t="s">
        <v>2149</v>
      </c>
      <c r="N687" s="1" t="s">
        <v>4223</v>
      </c>
      <c r="T687" s="1" t="s">
        <v>9090</v>
      </c>
      <c r="U687" s="1" t="s">
        <v>59</v>
      </c>
      <c r="V687" s="1" t="s">
        <v>4282</v>
      </c>
      <c r="Y687" s="1" t="s">
        <v>2189</v>
      </c>
      <c r="Z687" s="1" t="s">
        <v>4907</v>
      </c>
      <c r="AC687" s="1">
        <v>18</v>
      </c>
    </row>
    <row r="688" spans="1:72" ht="13.5" customHeight="1">
      <c r="A688" s="5" t="str">
        <f t="shared" si="36"/>
        <v>1861_화현내_0165</v>
      </c>
      <c r="B688" s="1">
        <v>1861</v>
      </c>
      <c r="C688" s="1" t="s">
        <v>9339</v>
      </c>
      <c r="D688" s="1" t="s">
        <v>9340</v>
      </c>
      <c r="E688" s="1">
        <v>687</v>
      </c>
      <c r="F688" s="1">
        <v>4</v>
      </c>
      <c r="G688" s="1" t="s">
        <v>1687</v>
      </c>
      <c r="H688" s="1" t="s">
        <v>4198</v>
      </c>
      <c r="I688" s="1">
        <v>13</v>
      </c>
      <c r="J688" s="1" t="s">
        <v>2190</v>
      </c>
      <c r="K688" s="1" t="s">
        <v>4222</v>
      </c>
      <c r="L688" s="1">
        <v>1</v>
      </c>
      <c r="M688" s="1" t="s">
        <v>8268</v>
      </c>
      <c r="N688" s="1" t="s">
        <v>8269</v>
      </c>
      <c r="T688" s="1" t="s">
        <v>8768</v>
      </c>
      <c r="U688" s="1" t="s">
        <v>37</v>
      </c>
      <c r="V688" s="1" t="s">
        <v>4283</v>
      </c>
      <c r="W688" s="1" t="s">
        <v>1090</v>
      </c>
      <c r="X688" s="1" t="s">
        <v>4347</v>
      </c>
      <c r="Y688" s="1" t="s">
        <v>2191</v>
      </c>
      <c r="Z688" s="1" t="s">
        <v>4636</v>
      </c>
      <c r="AC688" s="1">
        <v>35</v>
      </c>
      <c r="AD688" s="1" t="s">
        <v>205</v>
      </c>
      <c r="AE688" s="1" t="s">
        <v>5214</v>
      </c>
      <c r="AJ688" s="1" t="s">
        <v>17</v>
      </c>
      <c r="AK688" s="1" t="s">
        <v>5254</v>
      </c>
      <c r="AL688" s="1" t="s">
        <v>1087</v>
      </c>
      <c r="AM688" s="1" t="s">
        <v>5279</v>
      </c>
      <c r="AT688" s="1" t="s">
        <v>37</v>
      </c>
      <c r="AU688" s="1" t="s">
        <v>4283</v>
      </c>
      <c r="AV688" s="1" t="s">
        <v>2192</v>
      </c>
      <c r="AW688" s="1" t="s">
        <v>5688</v>
      </c>
      <c r="BG688" s="1" t="s">
        <v>42</v>
      </c>
      <c r="BH688" s="1" t="s">
        <v>5332</v>
      </c>
      <c r="BI688" s="1" t="s">
        <v>1174</v>
      </c>
      <c r="BJ688" s="1" t="s">
        <v>4563</v>
      </c>
      <c r="BK688" s="1" t="s">
        <v>42</v>
      </c>
      <c r="BL688" s="1" t="s">
        <v>5332</v>
      </c>
      <c r="BM688" s="1" t="s">
        <v>1942</v>
      </c>
      <c r="BN688" s="1" t="s">
        <v>6259</v>
      </c>
      <c r="BO688" s="1" t="s">
        <v>42</v>
      </c>
      <c r="BP688" s="1" t="s">
        <v>5332</v>
      </c>
      <c r="BQ688" s="1" t="s">
        <v>2193</v>
      </c>
      <c r="BR688" s="1" t="s">
        <v>7707</v>
      </c>
      <c r="BS688" s="1" t="s">
        <v>148</v>
      </c>
      <c r="BT688" s="1" t="s">
        <v>5286</v>
      </c>
    </row>
    <row r="689" spans="1:72" ht="13.5" customHeight="1">
      <c r="A689" s="5" t="str">
        <f t="shared" si="36"/>
        <v>1861_화현내_0165</v>
      </c>
      <c r="B689" s="1">
        <v>1861</v>
      </c>
      <c r="C689" s="1" t="s">
        <v>9339</v>
      </c>
      <c r="D689" s="1" t="s">
        <v>9340</v>
      </c>
      <c r="E689" s="1">
        <v>688</v>
      </c>
      <c r="F689" s="1">
        <v>4</v>
      </c>
      <c r="G689" s="1" t="s">
        <v>1687</v>
      </c>
      <c r="H689" s="1" t="s">
        <v>4198</v>
      </c>
      <c r="I689" s="1">
        <v>13</v>
      </c>
      <c r="L689" s="1">
        <v>1</v>
      </c>
      <c r="M689" s="1" t="s">
        <v>8268</v>
      </c>
      <c r="N689" s="1" t="s">
        <v>8269</v>
      </c>
      <c r="S689" s="1" t="s">
        <v>49</v>
      </c>
      <c r="T689" s="1" t="s">
        <v>967</v>
      </c>
      <c r="W689" s="1" t="s">
        <v>72</v>
      </c>
      <c r="X689" s="1" t="s">
        <v>4341</v>
      </c>
      <c r="Y689" s="1" t="s">
        <v>51</v>
      </c>
      <c r="Z689" s="1" t="s">
        <v>4387</v>
      </c>
      <c r="AC689" s="1">
        <v>35</v>
      </c>
      <c r="AD689" s="1" t="s">
        <v>205</v>
      </c>
      <c r="AE689" s="1" t="s">
        <v>5214</v>
      </c>
      <c r="AJ689" s="1" t="s">
        <v>17</v>
      </c>
      <c r="AK689" s="1" t="s">
        <v>5254</v>
      </c>
      <c r="AL689" s="1" t="s">
        <v>1275</v>
      </c>
      <c r="AM689" s="1" t="s">
        <v>5303</v>
      </c>
      <c r="AT689" s="1" t="s">
        <v>42</v>
      </c>
      <c r="AU689" s="1" t="s">
        <v>5332</v>
      </c>
      <c r="AV689" s="1" t="s">
        <v>2194</v>
      </c>
      <c r="AW689" s="1" t="s">
        <v>5687</v>
      </c>
      <c r="BG689" s="1" t="s">
        <v>42</v>
      </c>
      <c r="BH689" s="1" t="s">
        <v>5332</v>
      </c>
      <c r="BI689" s="1" t="s">
        <v>2195</v>
      </c>
      <c r="BJ689" s="1" t="s">
        <v>5056</v>
      </c>
      <c r="BK689" s="1" t="s">
        <v>42</v>
      </c>
      <c r="BL689" s="1" t="s">
        <v>5332</v>
      </c>
      <c r="BM689" s="1" t="s">
        <v>2196</v>
      </c>
      <c r="BN689" s="1" t="s">
        <v>5378</v>
      </c>
      <c r="BO689" s="1" t="s">
        <v>42</v>
      </c>
      <c r="BP689" s="1" t="s">
        <v>5332</v>
      </c>
      <c r="BQ689" s="1" t="s">
        <v>637</v>
      </c>
      <c r="BR689" s="1" t="s">
        <v>7585</v>
      </c>
      <c r="BS689" s="1" t="s">
        <v>88</v>
      </c>
      <c r="BT689" s="1" t="s">
        <v>7489</v>
      </c>
    </row>
    <row r="690" spans="1:31" ht="13.5" customHeight="1">
      <c r="A690" s="5" t="str">
        <f t="shared" si="36"/>
        <v>1861_화현내_0165</v>
      </c>
      <c r="B690" s="1">
        <v>1861</v>
      </c>
      <c r="C690" s="1" t="s">
        <v>9339</v>
      </c>
      <c r="D690" s="1" t="s">
        <v>9340</v>
      </c>
      <c r="E690" s="1">
        <v>689</v>
      </c>
      <c r="F690" s="1">
        <v>4</v>
      </c>
      <c r="G690" s="1" t="s">
        <v>1687</v>
      </c>
      <c r="H690" s="1" t="s">
        <v>4198</v>
      </c>
      <c r="I690" s="1">
        <v>13</v>
      </c>
      <c r="L690" s="1">
        <v>1</v>
      </c>
      <c r="M690" s="1" t="s">
        <v>8268</v>
      </c>
      <c r="N690" s="1" t="s">
        <v>8269</v>
      </c>
      <c r="T690" s="1" t="s">
        <v>9077</v>
      </c>
      <c r="U690" s="1" t="s">
        <v>59</v>
      </c>
      <c r="V690" s="1" t="s">
        <v>4282</v>
      </c>
      <c r="Y690" s="1" t="s">
        <v>2197</v>
      </c>
      <c r="Z690" s="1" t="s">
        <v>4906</v>
      </c>
      <c r="AD690" s="1" t="s">
        <v>224</v>
      </c>
      <c r="AE690" s="1" t="s">
        <v>5244</v>
      </c>
    </row>
    <row r="691" spans="1:72" ht="13.5" customHeight="1">
      <c r="A691" s="5" t="str">
        <f t="shared" si="36"/>
        <v>1861_화현내_0165</v>
      </c>
      <c r="B691" s="1">
        <v>1861</v>
      </c>
      <c r="C691" s="1" t="s">
        <v>9339</v>
      </c>
      <c r="D691" s="1" t="s">
        <v>9340</v>
      </c>
      <c r="E691" s="1">
        <v>690</v>
      </c>
      <c r="F691" s="1">
        <v>4</v>
      </c>
      <c r="G691" s="1" t="s">
        <v>1687</v>
      </c>
      <c r="H691" s="1" t="s">
        <v>4198</v>
      </c>
      <c r="I691" s="1">
        <v>13</v>
      </c>
      <c r="L691" s="1">
        <v>2</v>
      </c>
      <c r="M691" s="1" t="s">
        <v>8270</v>
      </c>
      <c r="N691" s="1" t="s">
        <v>8271</v>
      </c>
      <c r="T691" s="1" t="s">
        <v>9091</v>
      </c>
      <c r="U691" s="1" t="s">
        <v>37</v>
      </c>
      <c r="V691" s="1" t="s">
        <v>4283</v>
      </c>
      <c r="W691" s="1" t="s">
        <v>549</v>
      </c>
      <c r="X691" s="1" t="s">
        <v>4336</v>
      </c>
      <c r="Y691" s="1" t="s">
        <v>2198</v>
      </c>
      <c r="Z691" s="1" t="s">
        <v>4905</v>
      </c>
      <c r="AC691" s="1">
        <v>50</v>
      </c>
      <c r="AD691" s="1" t="s">
        <v>167</v>
      </c>
      <c r="AE691" s="1" t="s">
        <v>5216</v>
      </c>
      <c r="AJ691" s="1" t="s">
        <v>17</v>
      </c>
      <c r="AK691" s="1" t="s">
        <v>5254</v>
      </c>
      <c r="AL691" s="1" t="s">
        <v>180</v>
      </c>
      <c r="AM691" s="1" t="s">
        <v>5255</v>
      </c>
      <c r="AT691" s="1" t="s">
        <v>42</v>
      </c>
      <c r="AU691" s="1" t="s">
        <v>5332</v>
      </c>
      <c r="AV691" s="1" t="s">
        <v>2199</v>
      </c>
      <c r="AW691" s="1" t="s">
        <v>5673</v>
      </c>
      <c r="BG691" s="1" t="s">
        <v>42</v>
      </c>
      <c r="BH691" s="1" t="s">
        <v>5332</v>
      </c>
      <c r="BI691" s="1" t="s">
        <v>2200</v>
      </c>
      <c r="BJ691" s="1" t="s">
        <v>6217</v>
      </c>
      <c r="BK691" s="1" t="s">
        <v>42</v>
      </c>
      <c r="BL691" s="1" t="s">
        <v>5332</v>
      </c>
      <c r="BM691" s="1" t="s">
        <v>2201</v>
      </c>
      <c r="BN691" s="1" t="s">
        <v>6637</v>
      </c>
      <c r="BO691" s="1" t="s">
        <v>42</v>
      </c>
      <c r="BP691" s="1" t="s">
        <v>5332</v>
      </c>
      <c r="BQ691" s="1" t="s">
        <v>2202</v>
      </c>
      <c r="BR691" s="1" t="s">
        <v>7111</v>
      </c>
      <c r="BS691" s="1" t="s">
        <v>41</v>
      </c>
      <c r="BT691" s="1" t="s">
        <v>5259</v>
      </c>
    </row>
    <row r="692" spans="1:72" ht="13.5" customHeight="1">
      <c r="A692" s="5" t="str">
        <f t="shared" si="36"/>
        <v>1861_화현내_0165</v>
      </c>
      <c r="B692" s="1">
        <v>1861</v>
      </c>
      <c r="C692" s="1" t="s">
        <v>9339</v>
      </c>
      <c r="D692" s="1" t="s">
        <v>9340</v>
      </c>
      <c r="E692" s="1">
        <v>691</v>
      </c>
      <c r="F692" s="1">
        <v>4</v>
      </c>
      <c r="G692" s="1" t="s">
        <v>1687</v>
      </c>
      <c r="H692" s="1" t="s">
        <v>4198</v>
      </c>
      <c r="I692" s="1">
        <v>13</v>
      </c>
      <c r="L692" s="1">
        <v>2</v>
      </c>
      <c r="M692" s="1" t="s">
        <v>8270</v>
      </c>
      <c r="N692" s="1" t="s">
        <v>8271</v>
      </c>
      <c r="S692" s="1" t="s">
        <v>49</v>
      </c>
      <c r="T692" s="1" t="s">
        <v>967</v>
      </c>
      <c r="W692" s="1" t="s">
        <v>135</v>
      </c>
      <c r="X692" s="1" t="s">
        <v>9092</v>
      </c>
      <c r="Y692" s="1" t="s">
        <v>51</v>
      </c>
      <c r="Z692" s="1" t="s">
        <v>4387</v>
      </c>
      <c r="AC692" s="1">
        <v>49</v>
      </c>
      <c r="AD692" s="1" t="s">
        <v>405</v>
      </c>
      <c r="AE692" s="1" t="s">
        <v>5233</v>
      </c>
      <c r="AJ692" s="1" t="s">
        <v>17</v>
      </c>
      <c r="AK692" s="1" t="s">
        <v>5254</v>
      </c>
      <c r="AL692" s="1" t="s">
        <v>95</v>
      </c>
      <c r="AM692" s="1" t="s">
        <v>5256</v>
      </c>
      <c r="AT692" s="1" t="s">
        <v>42</v>
      </c>
      <c r="AU692" s="1" t="s">
        <v>5332</v>
      </c>
      <c r="AV692" s="1" t="s">
        <v>960</v>
      </c>
      <c r="AW692" s="1" t="s">
        <v>4577</v>
      </c>
      <c r="BG692" s="1" t="s">
        <v>42</v>
      </c>
      <c r="BH692" s="1" t="s">
        <v>5332</v>
      </c>
      <c r="BI692" s="1" t="s">
        <v>2203</v>
      </c>
      <c r="BJ692" s="1" t="s">
        <v>6237</v>
      </c>
      <c r="BK692" s="1" t="s">
        <v>42</v>
      </c>
      <c r="BL692" s="1" t="s">
        <v>5332</v>
      </c>
      <c r="BM692" s="1" t="s">
        <v>2204</v>
      </c>
      <c r="BN692" s="1" t="s">
        <v>6657</v>
      </c>
      <c r="BO692" s="1" t="s">
        <v>42</v>
      </c>
      <c r="BP692" s="1" t="s">
        <v>5332</v>
      </c>
      <c r="BQ692" s="1" t="s">
        <v>2205</v>
      </c>
      <c r="BR692" s="1" t="s">
        <v>7675</v>
      </c>
      <c r="BS692" s="1" t="s">
        <v>66</v>
      </c>
      <c r="BT692" s="1" t="s">
        <v>5293</v>
      </c>
    </row>
    <row r="693" spans="1:29" ht="13.5" customHeight="1">
      <c r="A693" s="5" t="str">
        <f t="shared" si="36"/>
        <v>1861_화현내_0165</v>
      </c>
      <c r="B693" s="1">
        <v>1861</v>
      </c>
      <c r="C693" s="1" t="s">
        <v>9339</v>
      </c>
      <c r="D693" s="1" t="s">
        <v>9340</v>
      </c>
      <c r="E693" s="1">
        <v>692</v>
      </c>
      <c r="F693" s="1">
        <v>4</v>
      </c>
      <c r="G693" s="1" t="s">
        <v>1687</v>
      </c>
      <c r="H693" s="1" t="s">
        <v>4198</v>
      </c>
      <c r="I693" s="1">
        <v>13</v>
      </c>
      <c r="L693" s="1">
        <v>2</v>
      </c>
      <c r="M693" s="1" t="s">
        <v>8270</v>
      </c>
      <c r="N693" s="1" t="s">
        <v>8271</v>
      </c>
      <c r="T693" s="1" t="s">
        <v>9093</v>
      </c>
      <c r="U693" s="1" t="s">
        <v>59</v>
      </c>
      <c r="V693" s="1" t="s">
        <v>4282</v>
      </c>
      <c r="Y693" s="1" t="s">
        <v>2206</v>
      </c>
      <c r="Z693" s="1" t="s">
        <v>4904</v>
      </c>
      <c r="AC693" s="1">
        <v>20</v>
      </c>
    </row>
    <row r="694" spans="1:72" ht="13.5" customHeight="1">
      <c r="A694" s="5" t="str">
        <f t="shared" si="36"/>
        <v>1861_화현내_0165</v>
      </c>
      <c r="B694" s="1">
        <v>1861</v>
      </c>
      <c r="C694" s="1" t="s">
        <v>9339</v>
      </c>
      <c r="D694" s="1" t="s">
        <v>9340</v>
      </c>
      <c r="E694" s="1">
        <v>693</v>
      </c>
      <c r="F694" s="1">
        <v>4</v>
      </c>
      <c r="G694" s="1" t="s">
        <v>1687</v>
      </c>
      <c r="H694" s="1" t="s">
        <v>4198</v>
      </c>
      <c r="I694" s="1">
        <v>13</v>
      </c>
      <c r="L694" s="1">
        <v>3</v>
      </c>
      <c r="M694" s="1" t="s">
        <v>8272</v>
      </c>
      <c r="N694" s="1" t="s">
        <v>4222</v>
      </c>
      <c r="T694" s="1" t="s">
        <v>8757</v>
      </c>
      <c r="U694" s="1" t="s">
        <v>105</v>
      </c>
      <c r="V694" s="1" t="s">
        <v>4280</v>
      </c>
      <c r="W694" s="1" t="s">
        <v>147</v>
      </c>
      <c r="X694" s="1" t="s">
        <v>4357</v>
      </c>
      <c r="Y694" s="1" t="s">
        <v>2207</v>
      </c>
      <c r="Z694" s="1" t="s">
        <v>4903</v>
      </c>
      <c r="AC694" s="1">
        <v>46</v>
      </c>
      <c r="AD694" s="1" t="s">
        <v>90</v>
      </c>
      <c r="AE694" s="1" t="s">
        <v>5195</v>
      </c>
      <c r="AJ694" s="1" t="s">
        <v>17</v>
      </c>
      <c r="AK694" s="1" t="s">
        <v>5254</v>
      </c>
      <c r="AL694" s="1" t="s">
        <v>148</v>
      </c>
      <c r="AM694" s="1" t="s">
        <v>5286</v>
      </c>
      <c r="AT694" s="1" t="s">
        <v>105</v>
      </c>
      <c r="AU694" s="1" t="s">
        <v>4280</v>
      </c>
      <c r="AV694" s="1" t="s">
        <v>2208</v>
      </c>
      <c r="AW694" s="1" t="s">
        <v>5686</v>
      </c>
      <c r="BG694" s="1" t="s">
        <v>105</v>
      </c>
      <c r="BH694" s="1" t="s">
        <v>4280</v>
      </c>
      <c r="BI694" s="1" t="s">
        <v>1957</v>
      </c>
      <c r="BJ694" s="1" t="s">
        <v>6236</v>
      </c>
      <c r="BK694" s="1" t="s">
        <v>105</v>
      </c>
      <c r="BL694" s="1" t="s">
        <v>4280</v>
      </c>
      <c r="BM694" s="1" t="s">
        <v>1958</v>
      </c>
      <c r="BN694" s="1" t="s">
        <v>6656</v>
      </c>
      <c r="BO694" s="1" t="s">
        <v>105</v>
      </c>
      <c r="BP694" s="1" t="s">
        <v>4280</v>
      </c>
      <c r="BQ694" s="1" t="s">
        <v>2209</v>
      </c>
      <c r="BR694" s="1" t="s">
        <v>7619</v>
      </c>
      <c r="BS694" s="1" t="s">
        <v>88</v>
      </c>
      <c r="BT694" s="1" t="s">
        <v>7489</v>
      </c>
    </row>
    <row r="695" spans="1:72" ht="13.5" customHeight="1">
      <c r="A695" s="5" t="str">
        <f aca="true" t="shared" si="37" ref="A695:A712">HYPERLINK("http://kyu.snu.ac.kr/sdhj/index.jsp?type=hj/GK14782_00IH_0001_0166.jpg","1861_화현내_0166")</f>
        <v>1861_화현내_0166</v>
      </c>
      <c r="B695" s="1">
        <v>1861</v>
      </c>
      <c r="C695" s="1" t="s">
        <v>9339</v>
      </c>
      <c r="D695" s="1" t="s">
        <v>9340</v>
      </c>
      <c r="E695" s="1">
        <v>694</v>
      </c>
      <c r="F695" s="1">
        <v>4</v>
      </c>
      <c r="G695" s="1" t="s">
        <v>1687</v>
      </c>
      <c r="H695" s="1" t="s">
        <v>4198</v>
      </c>
      <c r="I695" s="1">
        <v>13</v>
      </c>
      <c r="L695" s="1">
        <v>3</v>
      </c>
      <c r="M695" s="1" t="s">
        <v>8272</v>
      </c>
      <c r="N695" s="1" t="s">
        <v>4222</v>
      </c>
      <c r="S695" s="1" t="s">
        <v>49</v>
      </c>
      <c r="T695" s="1" t="s">
        <v>967</v>
      </c>
      <c r="W695" s="1" t="s">
        <v>245</v>
      </c>
      <c r="X695" s="1" t="s">
        <v>4345</v>
      </c>
      <c r="Y695" s="1" t="s">
        <v>10</v>
      </c>
      <c r="Z695" s="1" t="s">
        <v>4364</v>
      </c>
      <c r="AC695" s="1">
        <v>51</v>
      </c>
      <c r="AD695" s="1" t="s">
        <v>174</v>
      </c>
      <c r="AE695" s="1" t="s">
        <v>5250</v>
      </c>
      <c r="AJ695" s="1" t="s">
        <v>17</v>
      </c>
      <c r="AK695" s="1" t="s">
        <v>5254</v>
      </c>
      <c r="AL695" s="1" t="s">
        <v>248</v>
      </c>
      <c r="AM695" s="1" t="s">
        <v>5263</v>
      </c>
      <c r="AT695" s="1" t="s">
        <v>105</v>
      </c>
      <c r="AU695" s="1" t="s">
        <v>4280</v>
      </c>
      <c r="AV695" s="1" t="s">
        <v>2210</v>
      </c>
      <c r="AW695" s="1" t="s">
        <v>5685</v>
      </c>
      <c r="BG695" s="1" t="s">
        <v>105</v>
      </c>
      <c r="BH695" s="1" t="s">
        <v>4280</v>
      </c>
      <c r="BI695" s="1" t="s">
        <v>2211</v>
      </c>
      <c r="BJ695" s="1" t="s">
        <v>6235</v>
      </c>
      <c r="BK695" s="1" t="s">
        <v>105</v>
      </c>
      <c r="BL695" s="1" t="s">
        <v>4280</v>
      </c>
      <c r="BM695" s="1" t="s">
        <v>2212</v>
      </c>
      <c r="BN695" s="1" t="s">
        <v>6655</v>
      </c>
      <c r="BO695" s="1" t="s">
        <v>105</v>
      </c>
      <c r="BP695" s="1" t="s">
        <v>4280</v>
      </c>
      <c r="BQ695" s="1" t="s">
        <v>2213</v>
      </c>
      <c r="BR695" s="1" t="s">
        <v>7120</v>
      </c>
      <c r="BS695" s="1" t="s">
        <v>104</v>
      </c>
      <c r="BT695" s="1" t="s">
        <v>5261</v>
      </c>
    </row>
    <row r="696" spans="1:31" ht="13.5" customHeight="1">
      <c r="A696" s="5" t="str">
        <f t="shared" si="37"/>
        <v>1861_화현내_0166</v>
      </c>
      <c r="B696" s="1">
        <v>1861</v>
      </c>
      <c r="C696" s="1" t="s">
        <v>9339</v>
      </c>
      <c r="D696" s="1" t="s">
        <v>9340</v>
      </c>
      <c r="E696" s="1">
        <v>695</v>
      </c>
      <c r="F696" s="1">
        <v>4</v>
      </c>
      <c r="G696" s="1" t="s">
        <v>1687</v>
      </c>
      <c r="H696" s="1" t="s">
        <v>4198</v>
      </c>
      <c r="I696" s="1">
        <v>13</v>
      </c>
      <c r="L696" s="1">
        <v>3</v>
      </c>
      <c r="M696" s="1" t="s">
        <v>8272</v>
      </c>
      <c r="N696" s="1" t="s">
        <v>4222</v>
      </c>
      <c r="S696" s="1" t="s">
        <v>181</v>
      </c>
      <c r="T696" s="1" t="s">
        <v>4259</v>
      </c>
      <c r="Y696" s="1" t="s">
        <v>2214</v>
      </c>
      <c r="Z696" s="1" t="s">
        <v>4902</v>
      </c>
      <c r="AC696" s="1">
        <v>24</v>
      </c>
      <c r="AD696" s="1" t="s">
        <v>279</v>
      </c>
      <c r="AE696" s="1" t="s">
        <v>5228</v>
      </c>
    </row>
    <row r="697" spans="1:72" ht="13.5" customHeight="1">
      <c r="A697" s="5" t="str">
        <f t="shared" si="37"/>
        <v>1861_화현내_0166</v>
      </c>
      <c r="B697" s="1">
        <v>1861</v>
      </c>
      <c r="C697" s="1" t="s">
        <v>9339</v>
      </c>
      <c r="D697" s="1" t="s">
        <v>9340</v>
      </c>
      <c r="E697" s="1">
        <v>696</v>
      </c>
      <c r="F697" s="1">
        <v>4</v>
      </c>
      <c r="G697" s="1" t="s">
        <v>1687</v>
      </c>
      <c r="H697" s="1" t="s">
        <v>4198</v>
      </c>
      <c r="I697" s="1">
        <v>13</v>
      </c>
      <c r="L697" s="1">
        <v>4</v>
      </c>
      <c r="M697" s="1" t="s">
        <v>8273</v>
      </c>
      <c r="N697" s="1" t="s">
        <v>8274</v>
      </c>
      <c r="T697" s="1" t="s">
        <v>8863</v>
      </c>
      <c r="U697" s="1" t="s">
        <v>37</v>
      </c>
      <c r="V697" s="1" t="s">
        <v>4283</v>
      </c>
      <c r="W697" s="1" t="s">
        <v>1765</v>
      </c>
      <c r="X697" s="1" t="s">
        <v>4368</v>
      </c>
      <c r="Y697" s="1" t="s">
        <v>2215</v>
      </c>
      <c r="Z697" s="1" t="s">
        <v>4562</v>
      </c>
      <c r="AC697" s="1">
        <v>51</v>
      </c>
      <c r="AJ697" s="1" t="s">
        <v>17</v>
      </c>
      <c r="AK697" s="1" t="s">
        <v>5254</v>
      </c>
      <c r="AL697" s="1" t="s">
        <v>914</v>
      </c>
      <c r="AM697" s="1" t="s">
        <v>5284</v>
      </c>
      <c r="AT697" s="1" t="s">
        <v>42</v>
      </c>
      <c r="AU697" s="1" t="s">
        <v>5332</v>
      </c>
      <c r="AV697" s="1" t="s">
        <v>2216</v>
      </c>
      <c r="AW697" s="1" t="s">
        <v>9094</v>
      </c>
      <c r="BG697" s="1" t="s">
        <v>42</v>
      </c>
      <c r="BH697" s="1" t="s">
        <v>5332</v>
      </c>
      <c r="BI697" s="1" t="s">
        <v>1768</v>
      </c>
      <c r="BJ697" s="1" t="s">
        <v>6219</v>
      </c>
      <c r="BK697" s="1" t="s">
        <v>42</v>
      </c>
      <c r="BL697" s="1" t="s">
        <v>5332</v>
      </c>
      <c r="BM697" s="1" t="s">
        <v>1769</v>
      </c>
      <c r="BN697" s="1" t="s">
        <v>6638</v>
      </c>
      <c r="BO697" s="1" t="s">
        <v>42</v>
      </c>
      <c r="BP697" s="1" t="s">
        <v>5332</v>
      </c>
      <c r="BQ697" s="1" t="s">
        <v>2217</v>
      </c>
      <c r="BR697" s="1" t="s">
        <v>7119</v>
      </c>
      <c r="BS697" s="1" t="s">
        <v>248</v>
      </c>
      <c r="BT697" s="1" t="s">
        <v>5263</v>
      </c>
    </row>
    <row r="698" spans="1:72" ht="13.5" customHeight="1">
      <c r="A698" s="5" t="str">
        <f t="shared" si="37"/>
        <v>1861_화현내_0166</v>
      </c>
      <c r="B698" s="1">
        <v>1861</v>
      </c>
      <c r="C698" s="1" t="s">
        <v>9339</v>
      </c>
      <c r="D698" s="1" t="s">
        <v>9340</v>
      </c>
      <c r="E698" s="1">
        <v>697</v>
      </c>
      <c r="F698" s="1">
        <v>4</v>
      </c>
      <c r="G698" s="1" t="s">
        <v>1687</v>
      </c>
      <c r="H698" s="1" t="s">
        <v>4198</v>
      </c>
      <c r="I698" s="1">
        <v>13</v>
      </c>
      <c r="L698" s="1">
        <v>4</v>
      </c>
      <c r="M698" s="1" t="s">
        <v>8273</v>
      </c>
      <c r="N698" s="1" t="s">
        <v>8274</v>
      </c>
      <c r="S698" s="1" t="s">
        <v>49</v>
      </c>
      <c r="T698" s="1" t="s">
        <v>967</v>
      </c>
      <c r="W698" s="1" t="s">
        <v>38</v>
      </c>
      <c r="X698" s="1" t="s">
        <v>4338</v>
      </c>
      <c r="Y698" s="1" t="s">
        <v>51</v>
      </c>
      <c r="Z698" s="1" t="s">
        <v>4387</v>
      </c>
      <c r="AC698" s="1">
        <v>50</v>
      </c>
      <c r="AD698" s="1" t="s">
        <v>167</v>
      </c>
      <c r="AE698" s="1" t="s">
        <v>5216</v>
      </c>
      <c r="AJ698" s="1" t="s">
        <v>17</v>
      </c>
      <c r="AK698" s="1" t="s">
        <v>5254</v>
      </c>
      <c r="AL698" s="1" t="s">
        <v>41</v>
      </c>
      <c r="AM698" s="1" t="s">
        <v>5259</v>
      </c>
      <c r="AT698" s="1" t="s">
        <v>42</v>
      </c>
      <c r="AU698" s="1" t="s">
        <v>5332</v>
      </c>
      <c r="AV698" s="1" t="s">
        <v>2218</v>
      </c>
      <c r="AW698" s="1" t="s">
        <v>4461</v>
      </c>
      <c r="BG698" s="1" t="s">
        <v>42</v>
      </c>
      <c r="BH698" s="1" t="s">
        <v>5332</v>
      </c>
      <c r="BI698" s="1" t="s">
        <v>1970</v>
      </c>
      <c r="BJ698" s="1" t="s">
        <v>5724</v>
      </c>
      <c r="BK698" s="1" t="s">
        <v>42</v>
      </c>
      <c r="BL698" s="1" t="s">
        <v>5332</v>
      </c>
      <c r="BM698" s="1" t="s">
        <v>851</v>
      </c>
      <c r="BN698" s="1" t="s">
        <v>6168</v>
      </c>
      <c r="BO698" s="1" t="s">
        <v>42</v>
      </c>
      <c r="BP698" s="1" t="s">
        <v>5332</v>
      </c>
      <c r="BQ698" s="1" t="s">
        <v>2219</v>
      </c>
      <c r="BR698" s="1" t="s">
        <v>7800</v>
      </c>
      <c r="BS698" s="1" t="s">
        <v>381</v>
      </c>
      <c r="BT698" s="1" t="s">
        <v>5290</v>
      </c>
    </row>
    <row r="699" spans="1:31" ht="13.5" customHeight="1">
      <c r="A699" s="5" t="str">
        <f t="shared" si="37"/>
        <v>1861_화현내_0166</v>
      </c>
      <c r="B699" s="1">
        <v>1861</v>
      </c>
      <c r="C699" s="1" t="s">
        <v>9339</v>
      </c>
      <c r="D699" s="1" t="s">
        <v>9340</v>
      </c>
      <c r="E699" s="1">
        <v>698</v>
      </c>
      <c r="F699" s="1">
        <v>4</v>
      </c>
      <c r="G699" s="1" t="s">
        <v>1687</v>
      </c>
      <c r="H699" s="1" t="s">
        <v>4198</v>
      </c>
      <c r="I699" s="1">
        <v>13</v>
      </c>
      <c r="L699" s="1">
        <v>4</v>
      </c>
      <c r="M699" s="1" t="s">
        <v>8273</v>
      </c>
      <c r="N699" s="1" t="s">
        <v>8274</v>
      </c>
      <c r="T699" s="1" t="s">
        <v>8940</v>
      </c>
      <c r="U699" s="1" t="s">
        <v>59</v>
      </c>
      <c r="V699" s="1" t="s">
        <v>4282</v>
      </c>
      <c r="Y699" s="1" t="s">
        <v>2220</v>
      </c>
      <c r="Z699" s="1" t="s">
        <v>4901</v>
      </c>
      <c r="AC699" s="1">
        <v>20</v>
      </c>
      <c r="AD699" s="1" t="s">
        <v>244</v>
      </c>
      <c r="AE699" s="1" t="s">
        <v>5194</v>
      </c>
    </row>
    <row r="700" spans="1:72" ht="13.5" customHeight="1">
      <c r="A700" s="5" t="str">
        <f t="shared" si="37"/>
        <v>1861_화현내_0166</v>
      </c>
      <c r="B700" s="1">
        <v>1861</v>
      </c>
      <c r="C700" s="1" t="s">
        <v>9339</v>
      </c>
      <c r="D700" s="1" t="s">
        <v>9340</v>
      </c>
      <c r="E700" s="1">
        <v>699</v>
      </c>
      <c r="F700" s="1">
        <v>4</v>
      </c>
      <c r="G700" s="1" t="s">
        <v>1687</v>
      </c>
      <c r="H700" s="1" t="s">
        <v>4198</v>
      </c>
      <c r="I700" s="1">
        <v>13</v>
      </c>
      <c r="L700" s="1">
        <v>5</v>
      </c>
      <c r="M700" s="1" t="s">
        <v>8275</v>
      </c>
      <c r="N700" s="1" t="s">
        <v>8276</v>
      </c>
      <c r="T700" s="1" t="s">
        <v>8774</v>
      </c>
      <c r="U700" s="1" t="s">
        <v>105</v>
      </c>
      <c r="V700" s="1" t="s">
        <v>4280</v>
      </c>
      <c r="W700" s="1" t="s">
        <v>1090</v>
      </c>
      <c r="X700" s="1" t="s">
        <v>4347</v>
      </c>
      <c r="Y700" s="1" t="s">
        <v>490</v>
      </c>
      <c r="Z700" s="1" t="s">
        <v>4757</v>
      </c>
      <c r="AC700" s="1">
        <v>63</v>
      </c>
      <c r="AD700" s="1" t="s">
        <v>311</v>
      </c>
      <c r="AE700" s="1" t="s">
        <v>5191</v>
      </c>
      <c r="AJ700" s="1" t="s">
        <v>17</v>
      </c>
      <c r="AK700" s="1" t="s">
        <v>5254</v>
      </c>
      <c r="AL700" s="1" t="s">
        <v>1087</v>
      </c>
      <c r="AM700" s="1" t="s">
        <v>5279</v>
      </c>
      <c r="AT700" s="1" t="s">
        <v>105</v>
      </c>
      <c r="AU700" s="1" t="s">
        <v>4280</v>
      </c>
      <c r="AV700" s="1" t="s">
        <v>1880</v>
      </c>
      <c r="AW700" s="1" t="s">
        <v>5529</v>
      </c>
      <c r="BG700" s="1" t="s">
        <v>105</v>
      </c>
      <c r="BH700" s="1" t="s">
        <v>4280</v>
      </c>
      <c r="BI700" s="1" t="s">
        <v>1736</v>
      </c>
      <c r="BJ700" s="1" t="s">
        <v>6234</v>
      </c>
      <c r="BK700" s="1" t="s">
        <v>105</v>
      </c>
      <c r="BL700" s="1" t="s">
        <v>4280</v>
      </c>
      <c r="BM700" s="1" t="s">
        <v>2072</v>
      </c>
      <c r="BN700" s="1" t="s">
        <v>6253</v>
      </c>
      <c r="BO700" s="1" t="s">
        <v>105</v>
      </c>
      <c r="BP700" s="1" t="s">
        <v>4280</v>
      </c>
      <c r="BQ700" s="1" t="s">
        <v>2221</v>
      </c>
      <c r="BR700" s="1" t="s">
        <v>7718</v>
      </c>
      <c r="BS700" s="1" t="s">
        <v>2222</v>
      </c>
      <c r="BT700" s="1" t="s">
        <v>5303</v>
      </c>
    </row>
    <row r="701" spans="1:72" ht="13.5" customHeight="1">
      <c r="A701" s="5" t="str">
        <f t="shared" si="37"/>
        <v>1861_화현내_0166</v>
      </c>
      <c r="B701" s="1">
        <v>1861</v>
      </c>
      <c r="C701" s="1" t="s">
        <v>9339</v>
      </c>
      <c r="D701" s="1" t="s">
        <v>9340</v>
      </c>
      <c r="E701" s="1">
        <v>700</v>
      </c>
      <c r="F701" s="1">
        <v>4</v>
      </c>
      <c r="G701" s="1" t="s">
        <v>1687</v>
      </c>
      <c r="H701" s="1" t="s">
        <v>4198</v>
      </c>
      <c r="I701" s="1">
        <v>13</v>
      </c>
      <c r="L701" s="1">
        <v>5</v>
      </c>
      <c r="M701" s="1" t="s">
        <v>8275</v>
      </c>
      <c r="N701" s="1" t="s">
        <v>8276</v>
      </c>
      <c r="S701" s="1" t="s">
        <v>49</v>
      </c>
      <c r="T701" s="1" t="s">
        <v>967</v>
      </c>
      <c r="W701" s="1" t="s">
        <v>38</v>
      </c>
      <c r="X701" s="1" t="s">
        <v>4338</v>
      </c>
      <c r="Y701" s="1" t="s">
        <v>10</v>
      </c>
      <c r="Z701" s="1" t="s">
        <v>4364</v>
      </c>
      <c r="AC701" s="1">
        <v>67</v>
      </c>
      <c r="AD701" s="1" t="s">
        <v>727</v>
      </c>
      <c r="AE701" s="1" t="s">
        <v>5226</v>
      </c>
      <c r="AJ701" s="1" t="s">
        <v>17</v>
      </c>
      <c r="AK701" s="1" t="s">
        <v>5254</v>
      </c>
      <c r="AL701" s="1" t="s">
        <v>1109</v>
      </c>
      <c r="AM701" s="1" t="s">
        <v>5292</v>
      </c>
      <c r="AT701" s="1" t="s">
        <v>105</v>
      </c>
      <c r="AU701" s="1" t="s">
        <v>4280</v>
      </c>
      <c r="AV701" s="1" t="s">
        <v>2223</v>
      </c>
      <c r="AW701" s="1" t="s">
        <v>5684</v>
      </c>
      <c r="BG701" s="1" t="s">
        <v>105</v>
      </c>
      <c r="BH701" s="1" t="s">
        <v>4280</v>
      </c>
      <c r="BI701" s="1" t="s">
        <v>2224</v>
      </c>
      <c r="BJ701" s="1" t="s">
        <v>6233</v>
      </c>
      <c r="BK701" s="1" t="s">
        <v>105</v>
      </c>
      <c r="BL701" s="1" t="s">
        <v>4280</v>
      </c>
      <c r="BM701" s="1" t="s">
        <v>1435</v>
      </c>
      <c r="BN701" s="1" t="s">
        <v>5380</v>
      </c>
      <c r="BO701" s="1" t="s">
        <v>105</v>
      </c>
      <c r="BP701" s="1" t="s">
        <v>4280</v>
      </c>
      <c r="BQ701" s="1" t="s">
        <v>1138</v>
      </c>
      <c r="BR701" s="1" t="s">
        <v>7676</v>
      </c>
      <c r="BS701" s="1" t="s">
        <v>88</v>
      </c>
      <c r="BT701" s="1" t="s">
        <v>7489</v>
      </c>
    </row>
    <row r="702" spans="1:29" ht="13.5" customHeight="1">
      <c r="A702" s="5" t="str">
        <f t="shared" si="37"/>
        <v>1861_화현내_0166</v>
      </c>
      <c r="B702" s="1">
        <v>1861</v>
      </c>
      <c r="C702" s="1" t="s">
        <v>9339</v>
      </c>
      <c r="D702" s="1" t="s">
        <v>9340</v>
      </c>
      <c r="E702" s="1">
        <v>701</v>
      </c>
      <c r="F702" s="1">
        <v>4</v>
      </c>
      <c r="G702" s="1" t="s">
        <v>1687</v>
      </c>
      <c r="H702" s="1" t="s">
        <v>4198</v>
      </c>
      <c r="I702" s="1">
        <v>13</v>
      </c>
      <c r="L702" s="1">
        <v>5</v>
      </c>
      <c r="M702" s="1" t="s">
        <v>8275</v>
      </c>
      <c r="N702" s="1" t="s">
        <v>8276</v>
      </c>
      <c r="T702" s="1" t="s">
        <v>8776</v>
      </c>
      <c r="U702" s="1" t="s">
        <v>59</v>
      </c>
      <c r="V702" s="1" t="s">
        <v>4282</v>
      </c>
      <c r="Y702" s="1" t="s">
        <v>2225</v>
      </c>
      <c r="Z702" s="1" t="s">
        <v>4900</v>
      </c>
      <c r="AC702" s="1">
        <v>20</v>
      </c>
    </row>
    <row r="703" spans="1:72" ht="13.5" customHeight="1">
      <c r="A703" s="5" t="str">
        <f t="shared" si="37"/>
        <v>1861_화현내_0166</v>
      </c>
      <c r="B703" s="1">
        <v>1861</v>
      </c>
      <c r="C703" s="1" t="s">
        <v>9339</v>
      </c>
      <c r="D703" s="1" t="s">
        <v>9340</v>
      </c>
      <c r="E703" s="1">
        <v>702</v>
      </c>
      <c r="F703" s="1">
        <v>4</v>
      </c>
      <c r="G703" s="1" t="s">
        <v>1687</v>
      </c>
      <c r="H703" s="1" t="s">
        <v>4198</v>
      </c>
      <c r="I703" s="1">
        <v>14</v>
      </c>
      <c r="J703" s="1" t="s">
        <v>2226</v>
      </c>
      <c r="K703" s="1" t="s">
        <v>4221</v>
      </c>
      <c r="L703" s="1">
        <v>1</v>
      </c>
      <c r="M703" s="1" t="s">
        <v>2226</v>
      </c>
      <c r="N703" s="1" t="s">
        <v>4221</v>
      </c>
      <c r="T703" s="1" t="s">
        <v>9095</v>
      </c>
      <c r="U703" s="1" t="s">
        <v>105</v>
      </c>
      <c r="V703" s="1" t="s">
        <v>4280</v>
      </c>
      <c r="W703" s="1" t="s">
        <v>38</v>
      </c>
      <c r="X703" s="1" t="s">
        <v>4338</v>
      </c>
      <c r="Y703" s="1" t="s">
        <v>2227</v>
      </c>
      <c r="Z703" s="1" t="s">
        <v>4899</v>
      </c>
      <c r="AC703" s="1">
        <v>77</v>
      </c>
      <c r="AD703" s="1" t="s">
        <v>854</v>
      </c>
      <c r="AE703" s="1" t="s">
        <v>5207</v>
      </c>
      <c r="AJ703" s="1" t="s">
        <v>17</v>
      </c>
      <c r="AK703" s="1" t="s">
        <v>5254</v>
      </c>
      <c r="AL703" s="1" t="s">
        <v>41</v>
      </c>
      <c r="AM703" s="1" t="s">
        <v>5259</v>
      </c>
      <c r="AT703" s="1" t="s">
        <v>1394</v>
      </c>
      <c r="AU703" s="1" t="s">
        <v>4320</v>
      </c>
      <c r="AV703" s="1" t="s">
        <v>2228</v>
      </c>
      <c r="AW703" s="1" t="s">
        <v>5624</v>
      </c>
      <c r="BG703" s="1" t="s">
        <v>1394</v>
      </c>
      <c r="BH703" s="1" t="s">
        <v>4320</v>
      </c>
      <c r="BI703" s="1" t="s">
        <v>851</v>
      </c>
      <c r="BJ703" s="1" t="s">
        <v>6168</v>
      </c>
      <c r="BK703" s="1" t="s">
        <v>105</v>
      </c>
      <c r="BL703" s="1" t="s">
        <v>4280</v>
      </c>
      <c r="BM703" s="1" t="s">
        <v>1921</v>
      </c>
      <c r="BN703" s="1" t="s">
        <v>6604</v>
      </c>
      <c r="BO703" s="1" t="s">
        <v>105</v>
      </c>
      <c r="BP703" s="1" t="s">
        <v>4280</v>
      </c>
      <c r="BQ703" s="1" t="s">
        <v>2229</v>
      </c>
      <c r="BR703" s="1" t="s">
        <v>7118</v>
      </c>
      <c r="BS703" s="1" t="s">
        <v>1087</v>
      </c>
      <c r="BT703" s="1" t="s">
        <v>5279</v>
      </c>
    </row>
    <row r="704" spans="1:31" ht="13.5" customHeight="1">
      <c r="A704" s="5" t="str">
        <f t="shared" si="37"/>
        <v>1861_화현내_0166</v>
      </c>
      <c r="B704" s="1">
        <v>1861</v>
      </c>
      <c r="C704" s="1" t="s">
        <v>9339</v>
      </c>
      <c r="D704" s="1" t="s">
        <v>9340</v>
      </c>
      <c r="E704" s="1">
        <v>703</v>
      </c>
      <c r="F704" s="1">
        <v>4</v>
      </c>
      <c r="G704" s="1" t="s">
        <v>1687</v>
      </c>
      <c r="H704" s="1" t="s">
        <v>4198</v>
      </c>
      <c r="I704" s="1">
        <v>14</v>
      </c>
      <c r="L704" s="1">
        <v>1</v>
      </c>
      <c r="M704" s="1" t="s">
        <v>2226</v>
      </c>
      <c r="N704" s="1" t="s">
        <v>4221</v>
      </c>
      <c r="S704" s="1" t="s">
        <v>181</v>
      </c>
      <c r="T704" s="1" t="s">
        <v>4259</v>
      </c>
      <c r="Y704" s="1" t="s">
        <v>84</v>
      </c>
      <c r="Z704" s="1" t="s">
        <v>4898</v>
      </c>
      <c r="AC704" s="1">
        <v>44</v>
      </c>
      <c r="AD704" s="1" t="s">
        <v>136</v>
      </c>
      <c r="AE704" s="1" t="s">
        <v>5237</v>
      </c>
    </row>
    <row r="705" spans="1:72" ht="13.5" customHeight="1">
      <c r="A705" s="5" t="str">
        <f t="shared" si="37"/>
        <v>1861_화현내_0166</v>
      </c>
      <c r="B705" s="1">
        <v>1861</v>
      </c>
      <c r="C705" s="1" t="s">
        <v>9339</v>
      </c>
      <c r="D705" s="1" t="s">
        <v>9340</v>
      </c>
      <c r="E705" s="1">
        <v>704</v>
      </c>
      <c r="F705" s="1">
        <v>4</v>
      </c>
      <c r="G705" s="1" t="s">
        <v>1687</v>
      </c>
      <c r="H705" s="1" t="s">
        <v>4198</v>
      </c>
      <c r="I705" s="1">
        <v>14</v>
      </c>
      <c r="L705" s="1">
        <v>2</v>
      </c>
      <c r="M705" s="1" t="s">
        <v>8277</v>
      </c>
      <c r="N705" s="1" t="s">
        <v>8278</v>
      </c>
      <c r="T705" s="1" t="s">
        <v>8774</v>
      </c>
      <c r="U705" s="1" t="s">
        <v>472</v>
      </c>
      <c r="V705" s="1" t="s">
        <v>4294</v>
      </c>
      <c r="W705" s="1" t="s">
        <v>1090</v>
      </c>
      <c r="X705" s="1" t="s">
        <v>4347</v>
      </c>
      <c r="Y705" s="1" t="s">
        <v>2230</v>
      </c>
      <c r="Z705" s="1" t="s">
        <v>4897</v>
      </c>
      <c r="AC705" s="1">
        <v>71</v>
      </c>
      <c r="AJ705" s="1" t="s">
        <v>17</v>
      </c>
      <c r="AK705" s="1" t="s">
        <v>5254</v>
      </c>
      <c r="AL705" s="1" t="s">
        <v>1087</v>
      </c>
      <c r="AM705" s="1" t="s">
        <v>5279</v>
      </c>
      <c r="AT705" s="1" t="s">
        <v>270</v>
      </c>
      <c r="AU705" s="1" t="s">
        <v>5331</v>
      </c>
      <c r="AV705" s="1" t="s">
        <v>2231</v>
      </c>
      <c r="AW705" s="1" t="s">
        <v>5683</v>
      </c>
      <c r="BG705" s="1" t="s">
        <v>270</v>
      </c>
      <c r="BH705" s="1" t="s">
        <v>5331</v>
      </c>
      <c r="BI705" s="1" t="s">
        <v>1386</v>
      </c>
      <c r="BJ705" s="1" t="s">
        <v>4642</v>
      </c>
      <c r="BM705" s="1" t="s">
        <v>1943</v>
      </c>
      <c r="BN705" s="1" t="s">
        <v>6654</v>
      </c>
      <c r="BQ705" s="1" t="s">
        <v>2232</v>
      </c>
      <c r="BR705" s="1" t="s">
        <v>7117</v>
      </c>
      <c r="BS705" s="1" t="s">
        <v>130</v>
      </c>
      <c r="BT705" s="1" t="s">
        <v>5257</v>
      </c>
    </row>
    <row r="706" spans="1:72" ht="13.5" customHeight="1">
      <c r="A706" s="5" t="str">
        <f t="shared" si="37"/>
        <v>1861_화현내_0166</v>
      </c>
      <c r="B706" s="1">
        <v>1861</v>
      </c>
      <c r="C706" s="1" t="s">
        <v>9339</v>
      </c>
      <c r="D706" s="1" t="s">
        <v>9340</v>
      </c>
      <c r="E706" s="1">
        <v>705</v>
      </c>
      <c r="F706" s="1">
        <v>4</v>
      </c>
      <c r="G706" s="1" t="s">
        <v>1687</v>
      </c>
      <c r="H706" s="1" t="s">
        <v>4198</v>
      </c>
      <c r="I706" s="1">
        <v>14</v>
      </c>
      <c r="L706" s="1">
        <v>2</v>
      </c>
      <c r="M706" s="1" t="s">
        <v>8277</v>
      </c>
      <c r="N706" s="1" t="s">
        <v>8278</v>
      </c>
      <c r="S706" s="1" t="s">
        <v>49</v>
      </c>
      <c r="T706" s="1" t="s">
        <v>967</v>
      </c>
      <c r="W706" s="1" t="s">
        <v>97</v>
      </c>
      <c r="X706" s="1" t="s">
        <v>8918</v>
      </c>
      <c r="Y706" s="1" t="s">
        <v>10</v>
      </c>
      <c r="Z706" s="1" t="s">
        <v>4364</v>
      </c>
      <c r="AC706" s="1">
        <v>70</v>
      </c>
      <c r="AJ706" s="1" t="s">
        <v>17</v>
      </c>
      <c r="AK706" s="1" t="s">
        <v>5254</v>
      </c>
      <c r="AL706" s="1" t="s">
        <v>88</v>
      </c>
      <c r="AM706" s="1" t="s">
        <v>7489</v>
      </c>
      <c r="AT706" s="1" t="s">
        <v>270</v>
      </c>
      <c r="AU706" s="1" t="s">
        <v>5331</v>
      </c>
      <c r="AV706" s="1" t="s">
        <v>1767</v>
      </c>
      <c r="AW706" s="1" t="s">
        <v>5607</v>
      </c>
      <c r="BG706" s="1" t="s">
        <v>270</v>
      </c>
      <c r="BH706" s="1" t="s">
        <v>5331</v>
      </c>
      <c r="BI706" s="1" t="s">
        <v>197</v>
      </c>
      <c r="BJ706" s="1" t="s">
        <v>4577</v>
      </c>
      <c r="BM706" s="1" t="s">
        <v>515</v>
      </c>
      <c r="BN706" s="1" t="s">
        <v>6021</v>
      </c>
      <c r="BQ706" s="1" t="s">
        <v>2233</v>
      </c>
      <c r="BR706" s="1" t="s">
        <v>7116</v>
      </c>
      <c r="BS706" s="1" t="s">
        <v>130</v>
      </c>
      <c r="BT706" s="1" t="s">
        <v>5257</v>
      </c>
    </row>
    <row r="707" spans="1:72" ht="13.5" customHeight="1">
      <c r="A707" s="5" t="str">
        <f t="shared" si="37"/>
        <v>1861_화현내_0166</v>
      </c>
      <c r="B707" s="1">
        <v>1861</v>
      </c>
      <c r="C707" s="1" t="s">
        <v>9339</v>
      </c>
      <c r="D707" s="1" t="s">
        <v>9340</v>
      </c>
      <c r="E707" s="1">
        <v>706</v>
      </c>
      <c r="F707" s="1">
        <v>4</v>
      </c>
      <c r="G707" s="1" t="s">
        <v>1687</v>
      </c>
      <c r="H707" s="1" t="s">
        <v>4198</v>
      </c>
      <c r="I707" s="1">
        <v>14</v>
      </c>
      <c r="L707" s="1">
        <v>3</v>
      </c>
      <c r="M707" s="1" t="s">
        <v>8279</v>
      </c>
      <c r="N707" s="1" t="s">
        <v>8280</v>
      </c>
      <c r="T707" s="1" t="s">
        <v>8817</v>
      </c>
      <c r="U707" s="1" t="s">
        <v>37</v>
      </c>
      <c r="V707" s="1" t="s">
        <v>4283</v>
      </c>
      <c r="W707" s="1" t="s">
        <v>135</v>
      </c>
      <c r="X707" s="1" t="s">
        <v>8873</v>
      </c>
      <c r="Y707" s="1" t="s">
        <v>666</v>
      </c>
      <c r="Z707" s="1" t="s">
        <v>4434</v>
      </c>
      <c r="AC707" s="1">
        <v>48</v>
      </c>
      <c r="AJ707" s="1" t="s">
        <v>17</v>
      </c>
      <c r="AK707" s="1" t="s">
        <v>5254</v>
      </c>
      <c r="AL707" s="1" t="s">
        <v>95</v>
      </c>
      <c r="AM707" s="1" t="s">
        <v>5256</v>
      </c>
      <c r="AT707" s="1" t="s">
        <v>37</v>
      </c>
      <c r="AU707" s="1" t="s">
        <v>4283</v>
      </c>
      <c r="AV707" s="1" t="s">
        <v>1630</v>
      </c>
      <c r="AW707" s="1" t="s">
        <v>5003</v>
      </c>
      <c r="BG707" s="1" t="s">
        <v>42</v>
      </c>
      <c r="BH707" s="1" t="s">
        <v>5332</v>
      </c>
      <c r="BI707" s="1" t="s">
        <v>2070</v>
      </c>
      <c r="BJ707" s="1" t="s">
        <v>5662</v>
      </c>
      <c r="BM707" s="1" t="s">
        <v>2234</v>
      </c>
      <c r="BN707" s="1" t="s">
        <v>6653</v>
      </c>
      <c r="BQ707" s="1" t="s">
        <v>2235</v>
      </c>
      <c r="BR707" s="1" t="s">
        <v>7600</v>
      </c>
      <c r="BS707" s="1" t="s">
        <v>88</v>
      </c>
      <c r="BT707" s="1" t="s">
        <v>7489</v>
      </c>
    </row>
    <row r="708" spans="1:70" ht="13.5" customHeight="1">
      <c r="A708" s="5" t="str">
        <f t="shared" si="37"/>
        <v>1861_화현내_0166</v>
      </c>
      <c r="B708" s="1">
        <v>1861</v>
      </c>
      <c r="C708" s="1" t="s">
        <v>9339</v>
      </c>
      <c r="D708" s="1" t="s">
        <v>9340</v>
      </c>
      <c r="E708" s="1">
        <v>707</v>
      </c>
      <c r="F708" s="1">
        <v>4</v>
      </c>
      <c r="G708" s="1" t="s">
        <v>1687</v>
      </c>
      <c r="H708" s="1" t="s">
        <v>4198</v>
      </c>
      <c r="I708" s="1">
        <v>14</v>
      </c>
      <c r="L708" s="1">
        <v>3</v>
      </c>
      <c r="M708" s="1" t="s">
        <v>8279</v>
      </c>
      <c r="N708" s="1" t="s">
        <v>8280</v>
      </c>
      <c r="S708" s="1" t="s">
        <v>49</v>
      </c>
      <c r="T708" s="1" t="s">
        <v>967</v>
      </c>
      <c r="W708" s="1" t="s">
        <v>290</v>
      </c>
      <c r="X708" s="1" t="s">
        <v>4337</v>
      </c>
      <c r="Y708" s="1" t="s">
        <v>51</v>
      </c>
      <c r="Z708" s="1" t="s">
        <v>4387</v>
      </c>
      <c r="AC708" s="1">
        <v>46</v>
      </c>
      <c r="AJ708" s="1" t="s">
        <v>17</v>
      </c>
      <c r="AK708" s="1" t="s">
        <v>5254</v>
      </c>
      <c r="AL708" s="1" t="s">
        <v>130</v>
      </c>
      <c r="AM708" s="1" t="s">
        <v>5257</v>
      </c>
      <c r="AT708" s="1" t="s">
        <v>42</v>
      </c>
      <c r="AU708" s="1" t="s">
        <v>5332</v>
      </c>
      <c r="AV708" s="1" t="s">
        <v>2236</v>
      </c>
      <c r="AW708" s="1" t="s">
        <v>5682</v>
      </c>
      <c r="BG708" s="1" t="s">
        <v>42</v>
      </c>
      <c r="BH708" s="1" t="s">
        <v>5332</v>
      </c>
      <c r="BI708" s="1" t="s">
        <v>2237</v>
      </c>
      <c r="BJ708" s="1" t="s">
        <v>6232</v>
      </c>
      <c r="BM708" s="1" t="s">
        <v>2238</v>
      </c>
      <c r="BN708" s="1" t="s">
        <v>6652</v>
      </c>
      <c r="BQ708" s="1" t="s">
        <v>2239</v>
      </c>
      <c r="BR708" s="1" t="s">
        <v>7666</v>
      </c>
    </row>
    <row r="709" spans="1:72" ht="13.5" customHeight="1">
      <c r="A709" s="5" t="str">
        <f t="shared" si="37"/>
        <v>1861_화현내_0166</v>
      </c>
      <c r="B709" s="1">
        <v>1861</v>
      </c>
      <c r="C709" s="1" t="s">
        <v>9339</v>
      </c>
      <c r="D709" s="1" t="s">
        <v>9340</v>
      </c>
      <c r="E709" s="1">
        <v>708</v>
      </c>
      <c r="F709" s="1">
        <v>4</v>
      </c>
      <c r="G709" s="1" t="s">
        <v>1687</v>
      </c>
      <c r="H709" s="1" t="s">
        <v>4198</v>
      </c>
      <c r="I709" s="1">
        <v>14</v>
      </c>
      <c r="L709" s="1">
        <v>4</v>
      </c>
      <c r="M709" s="1" t="s">
        <v>8281</v>
      </c>
      <c r="N709" s="1" t="s">
        <v>8282</v>
      </c>
      <c r="T709" s="1" t="s">
        <v>9039</v>
      </c>
      <c r="U709" s="1" t="s">
        <v>37</v>
      </c>
      <c r="V709" s="1" t="s">
        <v>4283</v>
      </c>
      <c r="W709" s="1" t="s">
        <v>135</v>
      </c>
      <c r="X709" s="1" t="s">
        <v>9041</v>
      </c>
      <c r="Y709" s="1" t="s">
        <v>762</v>
      </c>
      <c r="Z709" s="1" t="s">
        <v>4896</v>
      </c>
      <c r="AC709" s="1">
        <v>58</v>
      </c>
      <c r="AJ709" s="1" t="s">
        <v>17</v>
      </c>
      <c r="AK709" s="1" t="s">
        <v>5254</v>
      </c>
      <c r="AL709" s="1" t="s">
        <v>95</v>
      </c>
      <c r="AM709" s="1" t="s">
        <v>5256</v>
      </c>
      <c r="AT709" s="1" t="s">
        <v>42</v>
      </c>
      <c r="AU709" s="1" t="s">
        <v>5332</v>
      </c>
      <c r="AV709" s="1" t="s">
        <v>2240</v>
      </c>
      <c r="AW709" s="1" t="s">
        <v>5681</v>
      </c>
      <c r="BG709" s="1" t="s">
        <v>42</v>
      </c>
      <c r="BH709" s="1" t="s">
        <v>5332</v>
      </c>
      <c r="BI709" s="1" t="s">
        <v>2241</v>
      </c>
      <c r="BJ709" s="1" t="s">
        <v>6231</v>
      </c>
      <c r="BM709" s="1" t="s">
        <v>2242</v>
      </c>
      <c r="BN709" s="1" t="s">
        <v>6651</v>
      </c>
      <c r="BQ709" s="1" t="s">
        <v>9096</v>
      </c>
      <c r="BR709" s="1" t="s">
        <v>9097</v>
      </c>
      <c r="BS709" s="1" t="s">
        <v>694</v>
      </c>
      <c r="BT709" s="1" t="s">
        <v>5323</v>
      </c>
    </row>
    <row r="710" spans="1:70" ht="13.5" customHeight="1">
      <c r="A710" s="5" t="str">
        <f t="shared" si="37"/>
        <v>1861_화현내_0166</v>
      </c>
      <c r="B710" s="1">
        <v>1861</v>
      </c>
      <c r="C710" s="1" t="s">
        <v>9339</v>
      </c>
      <c r="D710" s="1" t="s">
        <v>9340</v>
      </c>
      <c r="E710" s="1">
        <v>709</v>
      </c>
      <c r="F710" s="1">
        <v>4</v>
      </c>
      <c r="G710" s="1" t="s">
        <v>1687</v>
      </c>
      <c r="H710" s="1" t="s">
        <v>4198</v>
      </c>
      <c r="I710" s="1">
        <v>14</v>
      </c>
      <c r="L710" s="1">
        <v>4</v>
      </c>
      <c r="M710" s="1" t="s">
        <v>8281</v>
      </c>
      <c r="N710" s="1" t="s">
        <v>8282</v>
      </c>
      <c r="S710" s="1" t="s">
        <v>49</v>
      </c>
      <c r="T710" s="1" t="s">
        <v>967</v>
      </c>
      <c r="W710" s="1" t="s">
        <v>97</v>
      </c>
      <c r="X710" s="1" t="s">
        <v>9098</v>
      </c>
      <c r="Y710" s="1" t="s">
        <v>51</v>
      </c>
      <c r="Z710" s="1" t="s">
        <v>4387</v>
      </c>
      <c r="AC710" s="1">
        <v>54</v>
      </c>
      <c r="AD710" s="1" t="s">
        <v>221</v>
      </c>
      <c r="AE710" s="1" t="s">
        <v>5245</v>
      </c>
      <c r="AJ710" s="1" t="s">
        <v>17</v>
      </c>
      <c r="AK710" s="1" t="s">
        <v>5254</v>
      </c>
      <c r="AL710" s="1" t="s">
        <v>79</v>
      </c>
      <c r="AM710" s="1" t="s">
        <v>5283</v>
      </c>
      <c r="AT710" s="1" t="s">
        <v>42</v>
      </c>
      <c r="AU710" s="1" t="s">
        <v>5332</v>
      </c>
      <c r="AV710" s="1" t="s">
        <v>2243</v>
      </c>
      <c r="AW710" s="1" t="s">
        <v>5680</v>
      </c>
      <c r="BG710" s="1" t="s">
        <v>42</v>
      </c>
      <c r="BH710" s="1" t="s">
        <v>5332</v>
      </c>
      <c r="BI710" s="1" t="s">
        <v>2244</v>
      </c>
      <c r="BJ710" s="1" t="s">
        <v>6230</v>
      </c>
      <c r="BM710" s="1" t="s">
        <v>2245</v>
      </c>
      <c r="BN710" s="1" t="s">
        <v>6650</v>
      </c>
      <c r="BQ710" s="1" t="s">
        <v>2246</v>
      </c>
      <c r="BR710" s="1" t="s">
        <v>7115</v>
      </c>
    </row>
    <row r="711" spans="1:72" ht="13.5" customHeight="1">
      <c r="A711" s="5" t="str">
        <f t="shared" si="37"/>
        <v>1861_화현내_0166</v>
      </c>
      <c r="B711" s="1">
        <v>1861</v>
      </c>
      <c r="C711" s="1" t="s">
        <v>9339</v>
      </c>
      <c r="D711" s="1" t="s">
        <v>9340</v>
      </c>
      <c r="E711" s="1">
        <v>710</v>
      </c>
      <c r="F711" s="1">
        <v>4</v>
      </c>
      <c r="G711" s="1" t="s">
        <v>1687</v>
      </c>
      <c r="H711" s="1" t="s">
        <v>4198</v>
      </c>
      <c r="I711" s="1">
        <v>14</v>
      </c>
      <c r="L711" s="1">
        <v>5</v>
      </c>
      <c r="M711" s="1" t="s">
        <v>8283</v>
      </c>
      <c r="N711" s="1" t="s">
        <v>8284</v>
      </c>
      <c r="T711" s="1" t="s">
        <v>9010</v>
      </c>
      <c r="U711" s="1" t="s">
        <v>37</v>
      </c>
      <c r="V711" s="1" t="s">
        <v>4283</v>
      </c>
      <c r="W711" s="1" t="s">
        <v>1765</v>
      </c>
      <c r="X711" s="1" t="s">
        <v>4368</v>
      </c>
      <c r="Y711" s="1" t="s">
        <v>2247</v>
      </c>
      <c r="Z711" s="1" t="s">
        <v>4537</v>
      </c>
      <c r="AC711" s="1">
        <v>58</v>
      </c>
      <c r="AJ711" s="1" t="s">
        <v>17</v>
      </c>
      <c r="AK711" s="1" t="s">
        <v>5254</v>
      </c>
      <c r="AL711" s="1" t="s">
        <v>1766</v>
      </c>
      <c r="AM711" s="1" t="s">
        <v>5301</v>
      </c>
      <c r="AT711" s="1" t="s">
        <v>42</v>
      </c>
      <c r="AU711" s="1" t="s">
        <v>5332</v>
      </c>
      <c r="AV711" s="1" t="s">
        <v>1767</v>
      </c>
      <c r="AW711" s="1" t="s">
        <v>5607</v>
      </c>
      <c r="BG711" s="1" t="s">
        <v>42</v>
      </c>
      <c r="BH711" s="1" t="s">
        <v>5332</v>
      </c>
      <c r="BI711" s="1" t="s">
        <v>1768</v>
      </c>
      <c r="BJ711" s="1" t="s">
        <v>6219</v>
      </c>
      <c r="BM711" s="1" t="s">
        <v>1769</v>
      </c>
      <c r="BN711" s="1" t="s">
        <v>6638</v>
      </c>
      <c r="BQ711" s="1" t="s">
        <v>2248</v>
      </c>
      <c r="BR711" s="1" t="s">
        <v>9099</v>
      </c>
      <c r="BS711" s="1" t="s">
        <v>66</v>
      </c>
      <c r="BT711" s="1" t="s">
        <v>5293</v>
      </c>
    </row>
    <row r="712" spans="1:70" ht="13.5" customHeight="1">
      <c r="A712" s="5" t="str">
        <f t="shared" si="37"/>
        <v>1861_화현내_0166</v>
      </c>
      <c r="B712" s="1">
        <v>1861</v>
      </c>
      <c r="C712" s="1" t="s">
        <v>9339</v>
      </c>
      <c r="D712" s="1" t="s">
        <v>9340</v>
      </c>
      <c r="E712" s="1">
        <v>711</v>
      </c>
      <c r="F712" s="1">
        <v>4</v>
      </c>
      <c r="G712" s="1" t="s">
        <v>1687</v>
      </c>
      <c r="H712" s="1" t="s">
        <v>4198</v>
      </c>
      <c r="I712" s="1">
        <v>14</v>
      </c>
      <c r="L712" s="1">
        <v>5</v>
      </c>
      <c r="M712" s="1" t="s">
        <v>8283</v>
      </c>
      <c r="N712" s="1" t="s">
        <v>8284</v>
      </c>
      <c r="S712" s="1" t="s">
        <v>49</v>
      </c>
      <c r="T712" s="1" t="s">
        <v>967</v>
      </c>
      <c r="W712" s="1" t="s">
        <v>135</v>
      </c>
      <c r="X712" s="1" t="s">
        <v>9011</v>
      </c>
      <c r="Y712" s="1" t="s">
        <v>51</v>
      </c>
      <c r="Z712" s="1" t="s">
        <v>4387</v>
      </c>
      <c r="AC712" s="1">
        <v>55</v>
      </c>
      <c r="AJ712" s="1" t="s">
        <v>17</v>
      </c>
      <c r="AK712" s="1" t="s">
        <v>5254</v>
      </c>
      <c r="AL712" s="1" t="s">
        <v>95</v>
      </c>
      <c r="AM712" s="1" t="s">
        <v>5256</v>
      </c>
      <c r="AT712" s="1" t="s">
        <v>42</v>
      </c>
      <c r="AU712" s="1" t="s">
        <v>5332</v>
      </c>
      <c r="AV712" s="1" t="s">
        <v>2249</v>
      </c>
      <c r="AW712" s="1" t="s">
        <v>5679</v>
      </c>
      <c r="BG712" s="1" t="s">
        <v>42</v>
      </c>
      <c r="BH712" s="1" t="s">
        <v>5332</v>
      </c>
      <c r="BI712" s="1" t="s">
        <v>2250</v>
      </c>
      <c r="BJ712" s="1" t="s">
        <v>6229</v>
      </c>
      <c r="BM712" s="1" t="s">
        <v>2251</v>
      </c>
      <c r="BN712" s="1" t="s">
        <v>6649</v>
      </c>
      <c r="BQ712" s="1" t="s">
        <v>2252</v>
      </c>
      <c r="BR712" s="1" t="s">
        <v>7114</v>
      </c>
    </row>
    <row r="713" spans="1:72" ht="13.5" customHeight="1">
      <c r="A713" s="5" t="str">
        <f aca="true" t="shared" si="38" ref="A713:A728">HYPERLINK("http://kyu.snu.ac.kr/sdhj/index.jsp?type=hj/GK14782_00IH_0001_0167.jpg","1861_화현내_0167")</f>
        <v>1861_화현내_0167</v>
      </c>
      <c r="B713" s="1">
        <v>1861</v>
      </c>
      <c r="C713" s="1" t="s">
        <v>9339</v>
      </c>
      <c r="D713" s="1" t="s">
        <v>9340</v>
      </c>
      <c r="E713" s="1">
        <v>712</v>
      </c>
      <c r="F713" s="1">
        <v>4</v>
      </c>
      <c r="G713" s="1" t="s">
        <v>1687</v>
      </c>
      <c r="H713" s="1" t="s">
        <v>4198</v>
      </c>
      <c r="I713" s="1">
        <v>15</v>
      </c>
      <c r="J713" s="1" t="s">
        <v>2253</v>
      </c>
      <c r="K713" s="1" t="s">
        <v>4220</v>
      </c>
      <c r="L713" s="1">
        <v>1</v>
      </c>
      <c r="M713" s="1" t="s">
        <v>8285</v>
      </c>
      <c r="N713" s="1" t="s">
        <v>8286</v>
      </c>
      <c r="T713" s="1" t="s">
        <v>9100</v>
      </c>
      <c r="U713" s="1" t="s">
        <v>37</v>
      </c>
      <c r="V713" s="1" t="s">
        <v>4283</v>
      </c>
      <c r="W713" s="1" t="s">
        <v>290</v>
      </c>
      <c r="X713" s="1" t="s">
        <v>4337</v>
      </c>
      <c r="Y713" s="1" t="s">
        <v>2254</v>
      </c>
      <c r="Z713" s="1" t="s">
        <v>4895</v>
      </c>
      <c r="AC713" s="1">
        <v>68</v>
      </c>
      <c r="AD713" s="1" t="s">
        <v>311</v>
      </c>
      <c r="AE713" s="1" t="s">
        <v>5191</v>
      </c>
      <c r="AJ713" s="1" t="s">
        <v>17</v>
      </c>
      <c r="AK713" s="1" t="s">
        <v>5254</v>
      </c>
      <c r="AL713" s="1" t="s">
        <v>130</v>
      </c>
      <c r="AM713" s="1" t="s">
        <v>5257</v>
      </c>
      <c r="AT713" s="1" t="s">
        <v>42</v>
      </c>
      <c r="AU713" s="1" t="s">
        <v>5332</v>
      </c>
      <c r="AV713" s="1" t="s">
        <v>2255</v>
      </c>
      <c r="AW713" s="1" t="s">
        <v>4553</v>
      </c>
      <c r="BG713" s="1" t="s">
        <v>42</v>
      </c>
      <c r="BH713" s="1" t="s">
        <v>5332</v>
      </c>
      <c r="BI713" s="1" t="s">
        <v>2256</v>
      </c>
      <c r="BJ713" s="1" t="s">
        <v>6228</v>
      </c>
      <c r="BK713" s="1" t="s">
        <v>42</v>
      </c>
      <c r="BL713" s="1" t="s">
        <v>5332</v>
      </c>
      <c r="BM713" s="1" t="s">
        <v>2257</v>
      </c>
      <c r="BN713" s="1" t="s">
        <v>6648</v>
      </c>
      <c r="BO713" s="1" t="s">
        <v>42</v>
      </c>
      <c r="BP713" s="1" t="s">
        <v>5332</v>
      </c>
      <c r="BQ713" s="1" t="s">
        <v>2258</v>
      </c>
      <c r="BR713" s="1" t="s">
        <v>7786</v>
      </c>
      <c r="BS713" s="1" t="s">
        <v>95</v>
      </c>
      <c r="BT713" s="1" t="s">
        <v>5256</v>
      </c>
    </row>
    <row r="714" spans="1:72" ht="13.5" customHeight="1">
      <c r="A714" s="5" t="str">
        <f t="shared" si="38"/>
        <v>1861_화현내_0167</v>
      </c>
      <c r="B714" s="1">
        <v>1861</v>
      </c>
      <c r="C714" s="1" t="s">
        <v>9339</v>
      </c>
      <c r="D714" s="1" t="s">
        <v>9340</v>
      </c>
      <c r="E714" s="1">
        <v>713</v>
      </c>
      <c r="F714" s="1">
        <v>4</v>
      </c>
      <c r="G714" s="1" t="s">
        <v>1687</v>
      </c>
      <c r="H714" s="1" t="s">
        <v>4198</v>
      </c>
      <c r="I714" s="1">
        <v>15</v>
      </c>
      <c r="L714" s="1">
        <v>1</v>
      </c>
      <c r="M714" s="1" t="s">
        <v>8285</v>
      </c>
      <c r="N714" s="1" t="s">
        <v>8286</v>
      </c>
      <c r="S714" s="1" t="s">
        <v>49</v>
      </c>
      <c r="T714" s="1" t="s">
        <v>967</v>
      </c>
      <c r="W714" s="1" t="s">
        <v>267</v>
      </c>
      <c r="X714" s="1" t="s">
        <v>4342</v>
      </c>
      <c r="Y714" s="1" t="s">
        <v>51</v>
      </c>
      <c r="Z714" s="1" t="s">
        <v>4387</v>
      </c>
      <c r="AC714" s="1">
        <v>68</v>
      </c>
      <c r="AD714" s="1" t="s">
        <v>311</v>
      </c>
      <c r="AE714" s="1" t="s">
        <v>5191</v>
      </c>
      <c r="AJ714" s="1" t="s">
        <v>17</v>
      </c>
      <c r="AK714" s="1" t="s">
        <v>5254</v>
      </c>
      <c r="AL714" s="1" t="s">
        <v>104</v>
      </c>
      <c r="AM714" s="1" t="s">
        <v>5261</v>
      </c>
      <c r="AT714" s="1" t="s">
        <v>42</v>
      </c>
      <c r="AU714" s="1" t="s">
        <v>5332</v>
      </c>
      <c r="AV714" s="1" t="s">
        <v>1644</v>
      </c>
      <c r="AW714" s="1" t="s">
        <v>5678</v>
      </c>
      <c r="BG714" s="1" t="s">
        <v>42</v>
      </c>
      <c r="BH714" s="1" t="s">
        <v>5332</v>
      </c>
      <c r="BI714" s="1" t="s">
        <v>1645</v>
      </c>
      <c r="BJ714" s="1" t="s">
        <v>5109</v>
      </c>
      <c r="BK714" s="1" t="s">
        <v>42</v>
      </c>
      <c r="BL714" s="1" t="s">
        <v>5332</v>
      </c>
      <c r="BM714" s="1" t="s">
        <v>2259</v>
      </c>
      <c r="BN714" s="1" t="s">
        <v>6647</v>
      </c>
      <c r="BO714" s="1" t="s">
        <v>42</v>
      </c>
      <c r="BP714" s="1" t="s">
        <v>5332</v>
      </c>
      <c r="BQ714" s="1" t="s">
        <v>1647</v>
      </c>
      <c r="BR714" s="1" t="s">
        <v>6869</v>
      </c>
      <c r="BS714" s="1" t="s">
        <v>312</v>
      </c>
      <c r="BT714" s="1" t="s">
        <v>5262</v>
      </c>
    </row>
    <row r="715" spans="1:29" ht="13.5" customHeight="1">
      <c r="A715" s="5" t="str">
        <f t="shared" si="38"/>
        <v>1861_화현내_0167</v>
      </c>
      <c r="B715" s="1">
        <v>1861</v>
      </c>
      <c r="C715" s="1" t="s">
        <v>9339</v>
      </c>
      <c r="D715" s="1" t="s">
        <v>9340</v>
      </c>
      <c r="E715" s="1">
        <v>714</v>
      </c>
      <c r="F715" s="1">
        <v>4</v>
      </c>
      <c r="G715" s="1" t="s">
        <v>1687</v>
      </c>
      <c r="H715" s="1" t="s">
        <v>4198</v>
      </c>
      <c r="I715" s="1">
        <v>15</v>
      </c>
      <c r="L715" s="1">
        <v>1</v>
      </c>
      <c r="M715" s="1" t="s">
        <v>8285</v>
      </c>
      <c r="N715" s="1" t="s">
        <v>8286</v>
      </c>
      <c r="S715" s="1" t="s">
        <v>181</v>
      </c>
      <c r="T715" s="1" t="s">
        <v>4259</v>
      </c>
      <c r="U715" s="1" t="s">
        <v>37</v>
      </c>
      <c r="V715" s="1" t="s">
        <v>4283</v>
      </c>
      <c r="Y715" s="1" t="s">
        <v>2260</v>
      </c>
      <c r="Z715" s="1" t="s">
        <v>4894</v>
      </c>
      <c r="AC715" s="1">
        <v>45</v>
      </c>
    </row>
    <row r="716" spans="1:29" ht="13.5" customHeight="1">
      <c r="A716" s="5" t="str">
        <f t="shared" si="38"/>
        <v>1861_화현내_0167</v>
      </c>
      <c r="B716" s="1">
        <v>1861</v>
      </c>
      <c r="C716" s="1" t="s">
        <v>9339</v>
      </c>
      <c r="D716" s="1" t="s">
        <v>9340</v>
      </c>
      <c r="E716" s="1">
        <v>715</v>
      </c>
      <c r="F716" s="1">
        <v>4</v>
      </c>
      <c r="G716" s="1" t="s">
        <v>1687</v>
      </c>
      <c r="H716" s="1" t="s">
        <v>4198</v>
      </c>
      <c r="I716" s="1">
        <v>15</v>
      </c>
      <c r="L716" s="1">
        <v>1</v>
      </c>
      <c r="M716" s="1" t="s">
        <v>8285</v>
      </c>
      <c r="N716" s="1" t="s">
        <v>8286</v>
      </c>
      <c r="S716" s="1" t="s">
        <v>184</v>
      </c>
      <c r="T716" s="1" t="s">
        <v>4260</v>
      </c>
      <c r="W716" s="1" t="s">
        <v>450</v>
      </c>
      <c r="X716" s="1" t="s">
        <v>4356</v>
      </c>
      <c r="Y716" s="1" t="s">
        <v>51</v>
      </c>
      <c r="Z716" s="1" t="s">
        <v>4387</v>
      </c>
      <c r="AC716" s="1">
        <v>45</v>
      </c>
    </row>
    <row r="717" spans="1:29" ht="13.5" customHeight="1">
      <c r="A717" s="5" t="str">
        <f t="shared" si="38"/>
        <v>1861_화현내_0167</v>
      </c>
      <c r="B717" s="1">
        <v>1861</v>
      </c>
      <c r="C717" s="1" t="s">
        <v>9339</v>
      </c>
      <c r="D717" s="1" t="s">
        <v>9340</v>
      </c>
      <c r="E717" s="1">
        <v>716</v>
      </c>
      <c r="F717" s="1">
        <v>4</v>
      </c>
      <c r="G717" s="1" t="s">
        <v>1687</v>
      </c>
      <c r="H717" s="1" t="s">
        <v>4198</v>
      </c>
      <c r="I717" s="1">
        <v>15</v>
      </c>
      <c r="L717" s="1">
        <v>1</v>
      </c>
      <c r="M717" s="1" t="s">
        <v>8285</v>
      </c>
      <c r="N717" s="1" t="s">
        <v>8286</v>
      </c>
      <c r="T717" s="1" t="s">
        <v>9101</v>
      </c>
      <c r="U717" s="1" t="s">
        <v>59</v>
      </c>
      <c r="V717" s="1" t="s">
        <v>4282</v>
      </c>
      <c r="Y717" s="1" t="s">
        <v>2261</v>
      </c>
      <c r="Z717" s="1" t="s">
        <v>4893</v>
      </c>
      <c r="AC717" s="1">
        <v>53</v>
      </c>
    </row>
    <row r="718" spans="1:72" ht="13.5" customHeight="1">
      <c r="A718" s="5" t="str">
        <f t="shared" si="38"/>
        <v>1861_화현내_0167</v>
      </c>
      <c r="B718" s="1">
        <v>1861</v>
      </c>
      <c r="C718" s="1" t="s">
        <v>9339</v>
      </c>
      <c r="D718" s="1" t="s">
        <v>9340</v>
      </c>
      <c r="E718" s="1">
        <v>717</v>
      </c>
      <c r="F718" s="1">
        <v>4</v>
      </c>
      <c r="G718" s="1" t="s">
        <v>1687</v>
      </c>
      <c r="H718" s="1" t="s">
        <v>4198</v>
      </c>
      <c r="I718" s="1">
        <v>15</v>
      </c>
      <c r="L718" s="1">
        <v>2</v>
      </c>
      <c r="M718" s="1" t="s">
        <v>8287</v>
      </c>
      <c r="N718" s="1" t="s">
        <v>8288</v>
      </c>
      <c r="T718" s="1" t="s">
        <v>9102</v>
      </c>
      <c r="U718" s="1" t="s">
        <v>599</v>
      </c>
      <c r="V718" s="1" t="s">
        <v>4298</v>
      </c>
      <c r="W718" s="1" t="s">
        <v>135</v>
      </c>
      <c r="X718" s="1" t="s">
        <v>9103</v>
      </c>
      <c r="Y718" s="1" t="s">
        <v>2262</v>
      </c>
      <c r="Z718" s="1" t="s">
        <v>4892</v>
      </c>
      <c r="AC718" s="1">
        <v>68</v>
      </c>
      <c r="AD718" s="1" t="s">
        <v>311</v>
      </c>
      <c r="AE718" s="1" t="s">
        <v>5191</v>
      </c>
      <c r="AJ718" s="1" t="s">
        <v>17</v>
      </c>
      <c r="AK718" s="1" t="s">
        <v>5254</v>
      </c>
      <c r="AL718" s="1" t="s">
        <v>165</v>
      </c>
      <c r="AM718" s="1" t="s">
        <v>5302</v>
      </c>
      <c r="AT718" s="1" t="s">
        <v>377</v>
      </c>
      <c r="AU718" s="1" t="s">
        <v>4312</v>
      </c>
      <c r="AV718" s="1" t="s">
        <v>621</v>
      </c>
      <c r="AW718" s="1" t="s">
        <v>5677</v>
      </c>
      <c r="BG718" s="1" t="s">
        <v>377</v>
      </c>
      <c r="BH718" s="1" t="s">
        <v>4312</v>
      </c>
      <c r="BI718" s="1" t="s">
        <v>2263</v>
      </c>
      <c r="BJ718" s="1" t="s">
        <v>6227</v>
      </c>
      <c r="BK718" s="1" t="s">
        <v>377</v>
      </c>
      <c r="BL718" s="1" t="s">
        <v>4312</v>
      </c>
      <c r="BM718" s="1" t="s">
        <v>7350</v>
      </c>
      <c r="BN718" s="1" t="s">
        <v>6646</v>
      </c>
      <c r="BO718" s="1" t="s">
        <v>105</v>
      </c>
      <c r="BP718" s="1" t="s">
        <v>4280</v>
      </c>
      <c r="BQ718" s="1" t="s">
        <v>2264</v>
      </c>
      <c r="BR718" s="1" t="s">
        <v>7695</v>
      </c>
      <c r="BS718" s="1" t="s">
        <v>88</v>
      </c>
      <c r="BT718" s="1" t="s">
        <v>7489</v>
      </c>
    </row>
    <row r="719" spans="1:72" ht="13.5" customHeight="1">
      <c r="A719" s="5" t="str">
        <f t="shared" si="38"/>
        <v>1861_화현내_0167</v>
      </c>
      <c r="B719" s="1">
        <v>1861</v>
      </c>
      <c r="C719" s="1" t="s">
        <v>9339</v>
      </c>
      <c r="D719" s="1" t="s">
        <v>9340</v>
      </c>
      <c r="E719" s="1">
        <v>718</v>
      </c>
      <c r="F719" s="1">
        <v>4</v>
      </c>
      <c r="G719" s="1" t="s">
        <v>1687</v>
      </c>
      <c r="H719" s="1" t="s">
        <v>4198</v>
      </c>
      <c r="I719" s="1">
        <v>15</v>
      </c>
      <c r="L719" s="1">
        <v>2</v>
      </c>
      <c r="M719" s="1" t="s">
        <v>8287</v>
      </c>
      <c r="N719" s="1" t="s">
        <v>8288</v>
      </c>
      <c r="S719" s="1" t="s">
        <v>49</v>
      </c>
      <c r="T719" s="1" t="s">
        <v>967</v>
      </c>
      <c r="W719" s="1" t="s">
        <v>1090</v>
      </c>
      <c r="X719" s="1" t="s">
        <v>4347</v>
      </c>
      <c r="Y719" s="1" t="s">
        <v>10</v>
      </c>
      <c r="Z719" s="1" t="s">
        <v>4364</v>
      </c>
      <c r="AC719" s="1">
        <v>63</v>
      </c>
      <c r="AD719" s="1" t="s">
        <v>136</v>
      </c>
      <c r="AE719" s="1" t="s">
        <v>5237</v>
      </c>
      <c r="AJ719" s="1" t="s">
        <v>17</v>
      </c>
      <c r="AK719" s="1" t="s">
        <v>5254</v>
      </c>
      <c r="AL719" s="1" t="s">
        <v>1087</v>
      </c>
      <c r="AM719" s="1" t="s">
        <v>5279</v>
      </c>
      <c r="AT719" s="1" t="s">
        <v>105</v>
      </c>
      <c r="AU719" s="1" t="s">
        <v>4280</v>
      </c>
      <c r="AV719" s="1" t="s">
        <v>1061</v>
      </c>
      <c r="AW719" s="1" t="s">
        <v>5676</v>
      </c>
      <c r="BG719" s="1" t="s">
        <v>105</v>
      </c>
      <c r="BH719" s="1" t="s">
        <v>4280</v>
      </c>
      <c r="BI719" s="1" t="s">
        <v>1735</v>
      </c>
      <c r="BJ719" s="1" t="s">
        <v>9104</v>
      </c>
      <c r="BK719" s="1" t="s">
        <v>105</v>
      </c>
      <c r="BL719" s="1" t="s">
        <v>4280</v>
      </c>
      <c r="BM719" s="1" t="s">
        <v>2053</v>
      </c>
      <c r="BN719" s="1" t="s">
        <v>6234</v>
      </c>
      <c r="BO719" s="1" t="s">
        <v>1990</v>
      </c>
      <c r="BP719" s="1" t="s">
        <v>6856</v>
      </c>
      <c r="BQ719" s="1" t="s">
        <v>1737</v>
      </c>
      <c r="BR719" s="1" t="s">
        <v>7113</v>
      </c>
      <c r="BS719" s="1" t="s">
        <v>1738</v>
      </c>
      <c r="BT719" s="1" t="s">
        <v>7333</v>
      </c>
    </row>
    <row r="720" spans="1:72" ht="13.5" customHeight="1">
      <c r="A720" s="5" t="str">
        <f t="shared" si="38"/>
        <v>1861_화현내_0167</v>
      </c>
      <c r="B720" s="1">
        <v>1861</v>
      </c>
      <c r="C720" s="1" t="s">
        <v>9339</v>
      </c>
      <c r="D720" s="1" t="s">
        <v>9340</v>
      </c>
      <c r="E720" s="1">
        <v>719</v>
      </c>
      <c r="F720" s="1">
        <v>4</v>
      </c>
      <c r="G720" s="1" t="s">
        <v>1687</v>
      </c>
      <c r="H720" s="1" t="s">
        <v>4198</v>
      </c>
      <c r="I720" s="1">
        <v>15</v>
      </c>
      <c r="L720" s="1">
        <v>3</v>
      </c>
      <c r="M720" s="1" t="s">
        <v>8289</v>
      </c>
      <c r="N720" s="1" t="s">
        <v>8290</v>
      </c>
      <c r="T720" s="1" t="s">
        <v>8774</v>
      </c>
      <c r="U720" s="1" t="s">
        <v>105</v>
      </c>
      <c r="V720" s="1" t="s">
        <v>4280</v>
      </c>
      <c r="W720" s="1" t="s">
        <v>97</v>
      </c>
      <c r="X720" s="1" t="s">
        <v>8918</v>
      </c>
      <c r="Y720" s="1" t="s">
        <v>2265</v>
      </c>
      <c r="Z720" s="1" t="s">
        <v>4891</v>
      </c>
      <c r="AC720" s="1">
        <v>43</v>
      </c>
      <c r="AD720" s="1" t="s">
        <v>136</v>
      </c>
      <c r="AE720" s="1" t="s">
        <v>5237</v>
      </c>
      <c r="AJ720" s="1" t="s">
        <v>17</v>
      </c>
      <c r="AK720" s="1" t="s">
        <v>5254</v>
      </c>
      <c r="AL720" s="1" t="s">
        <v>88</v>
      </c>
      <c r="AM720" s="1" t="s">
        <v>7489</v>
      </c>
      <c r="AT720" s="1" t="s">
        <v>105</v>
      </c>
      <c r="AU720" s="1" t="s">
        <v>4280</v>
      </c>
      <c r="AV720" s="1" t="s">
        <v>2266</v>
      </c>
      <c r="AW720" s="1" t="s">
        <v>5675</v>
      </c>
      <c r="BG720" s="1" t="s">
        <v>105</v>
      </c>
      <c r="BH720" s="1" t="s">
        <v>4280</v>
      </c>
      <c r="BI720" s="1" t="s">
        <v>2267</v>
      </c>
      <c r="BJ720" s="1" t="s">
        <v>4698</v>
      </c>
      <c r="BK720" s="1" t="s">
        <v>105</v>
      </c>
      <c r="BL720" s="1" t="s">
        <v>4280</v>
      </c>
      <c r="BM720" s="1" t="s">
        <v>2085</v>
      </c>
      <c r="BN720" s="1" t="s">
        <v>6645</v>
      </c>
      <c r="BO720" s="1" t="s">
        <v>105</v>
      </c>
      <c r="BP720" s="1" t="s">
        <v>4280</v>
      </c>
      <c r="BQ720" s="1" t="s">
        <v>2268</v>
      </c>
      <c r="BR720" s="1" t="s">
        <v>7785</v>
      </c>
      <c r="BS720" s="1" t="s">
        <v>95</v>
      </c>
      <c r="BT720" s="1" t="s">
        <v>5256</v>
      </c>
    </row>
    <row r="721" spans="1:72" ht="13.5" customHeight="1">
      <c r="A721" s="5" t="str">
        <f t="shared" si="38"/>
        <v>1861_화현내_0167</v>
      </c>
      <c r="B721" s="1">
        <v>1861</v>
      </c>
      <c r="C721" s="1" t="s">
        <v>9339</v>
      </c>
      <c r="D721" s="1" t="s">
        <v>9340</v>
      </c>
      <c r="E721" s="1">
        <v>720</v>
      </c>
      <c r="F721" s="1">
        <v>4</v>
      </c>
      <c r="G721" s="1" t="s">
        <v>1687</v>
      </c>
      <c r="H721" s="1" t="s">
        <v>4198</v>
      </c>
      <c r="I721" s="1">
        <v>15</v>
      </c>
      <c r="L721" s="1">
        <v>3</v>
      </c>
      <c r="M721" s="1" t="s">
        <v>8289</v>
      </c>
      <c r="N721" s="1" t="s">
        <v>8290</v>
      </c>
      <c r="S721" s="1" t="s">
        <v>49</v>
      </c>
      <c r="T721" s="1" t="s">
        <v>967</v>
      </c>
      <c r="W721" s="1" t="s">
        <v>97</v>
      </c>
      <c r="X721" s="1" t="s">
        <v>8918</v>
      </c>
      <c r="Y721" s="1" t="s">
        <v>10</v>
      </c>
      <c r="Z721" s="1" t="s">
        <v>4364</v>
      </c>
      <c r="AC721" s="1">
        <v>43</v>
      </c>
      <c r="AD721" s="1" t="s">
        <v>136</v>
      </c>
      <c r="AE721" s="1" t="s">
        <v>5237</v>
      </c>
      <c r="AJ721" s="1" t="s">
        <v>17</v>
      </c>
      <c r="AK721" s="1" t="s">
        <v>5254</v>
      </c>
      <c r="AL721" s="1" t="s">
        <v>125</v>
      </c>
      <c r="AM721" s="1" t="s">
        <v>5270</v>
      </c>
      <c r="AT721" s="1" t="s">
        <v>105</v>
      </c>
      <c r="AU721" s="1" t="s">
        <v>4280</v>
      </c>
      <c r="AV721" s="1" t="s">
        <v>2269</v>
      </c>
      <c r="AW721" s="1" t="s">
        <v>5674</v>
      </c>
      <c r="BG721" s="1" t="s">
        <v>105</v>
      </c>
      <c r="BH721" s="1" t="s">
        <v>4280</v>
      </c>
      <c r="BI721" s="1" t="s">
        <v>2270</v>
      </c>
      <c r="BJ721" s="1" t="s">
        <v>6226</v>
      </c>
      <c r="BK721" s="1" t="s">
        <v>105</v>
      </c>
      <c r="BL721" s="1" t="s">
        <v>4280</v>
      </c>
      <c r="BM721" s="1" t="s">
        <v>2271</v>
      </c>
      <c r="BN721" s="1" t="s">
        <v>6644</v>
      </c>
      <c r="BO721" s="1" t="s">
        <v>105</v>
      </c>
      <c r="BP721" s="1" t="s">
        <v>4280</v>
      </c>
      <c r="BQ721" s="1" t="s">
        <v>2272</v>
      </c>
      <c r="BR721" s="1" t="s">
        <v>7112</v>
      </c>
      <c r="BS721" s="1" t="s">
        <v>74</v>
      </c>
      <c r="BT721" s="1" t="s">
        <v>4740</v>
      </c>
    </row>
    <row r="722" spans="1:72" ht="13.5" customHeight="1">
      <c r="A722" s="5" t="str">
        <f t="shared" si="38"/>
        <v>1861_화현내_0167</v>
      </c>
      <c r="B722" s="1">
        <v>1861</v>
      </c>
      <c r="C722" s="1" t="s">
        <v>9339</v>
      </c>
      <c r="D722" s="1" t="s">
        <v>9340</v>
      </c>
      <c r="E722" s="1">
        <v>721</v>
      </c>
      <c r="F722" s="1">
        <v>4</v>
      </c>
      <c r="G722" s="1" t="s">
        <v>1687</v>
      </c>
      <c r="H722" s="1" t="s">
        <v>4198</v>
      </c>
      <c r="I722" s="1">
        <v>15</v>
      </c>
      <c r="L722" s="1">
        <v>4</v>
      </c>
      <c r="M722" s="1" t="s">
        <v>8291</v>
      </c>
      <c r="N722" s="1" t="s">
        <v>8292</v>
      </c>
      <c r="T722" s="1" t="s">
        <v>9105</v>
      </c>
      <c r="U722" s="1" t="s">
        <v>105</v>
      </c>
      <c r="V722" s="1" t="s">
        <v>4280</v>
      </c>
      <c r="W722" s="1" t="s">
        <v>549</v>
      </c>
      <c r="X722" s="1" t="s">
        <v>4336</v>
      </c>
      <c r="Y722" s="1" t="s">
        <v>2273</v>
      </c>
      <c r="Z722" s="1" t="s">
        <v>4403</v>
      </c>
      <c r="AC722" s="1">
        <v>54</v>
      </c>
      <c r="AD722" s="1" t="s">
        <v>221</v>
      </c>
      <c r="AE722" s="1" t="s">
        <v>5245</v>
      </c>
      <c r="AJ722" s="1" t="s">
        <v>17</v>
      </c>
      <c r="AK722" s="1" t="s">
        <v>5254</v>
      </c>
      <c r="AL722" s="1" t="s">
        <v>180</v>
      </c>
      <c r="AM722" s="1" t="s">
        <v>5255</v>
      </c>
      <c r="AT722" s="1" t="s">
        <v>105</v>
      </c>
      <c r="AU722" s="1" t="s">
        <v>4280</v>
      </c>
      <c r="AV722" s="1" t="s">
        <v>2274</v>
      </c>
      <c r="AW722" s="1" t="s">
        <v>5673</v>
      </c>
      <c r="BG722" s="1" t="s">
        <v>105</v>
      </c>
      <c r="BH722" s="1" t="s">
        <v>4280</v>
      </c>
      <c r="BI722" s="1" t="s">
        <v>1124</v>
      </c>
      <c r="BJ722" s="1" t="s">
        <v>6217</v>
      </c>
      <c r="BK722" s="1" t="s">
        <v>105</v>
      </c>
      <c r="BL722" s="1" t="s">
        <v>4280</v>
      </c>
      <c r="BM722" s="1" t="s">
        <v>2201</v>
      </c>
      <c r="BN722" s="1" t="s">
        <v>6637</v>
      </c>
      <c r="BO722" s="1" t="s">
        <v>105</v>
      </c>
      <c r="BP722" s="1" t="s">
        <v>4280</v>
      </c>
      <c r="BQ722" s="1" t="s">
        <v>2202</v>
      </c>
      <c r="BR722" s="1" t="s">
        <v>7111</v>
      </c>
      <c r="BS722" s="1" t="s">
        <v>41</v>
      </c>
      <c r="BT722" s="1" t="s">
        <v>5259</v>
      </c>
    </row>
    <row r="723" spans="1:72" ht="13.5" customHeight="1">
      <c r="A723" s="5" t="str">
        <f t="shared" si="38"/>
        <v>1861_화현내_0167</v>
      </c>
      <c r="B723" s="1">
        <v>1861</v>
      </c>
      <c r="C723" s="1" t="s">
        <v>9339</v>
      </c>
      <c r="D723" s="1" t="s">
        <v>9340</v>
      </c>
      <c r="E723" s="1">
        <v>722</v>
      </c>
      <c r="F723" s="1">
        <v>4</v>
      </c>
      <c r="G723" s="1" t="s">
        <v>1687</v>
      </c>
      <c r="H723" s="1" t="s">
        <v>4198</v>
      </c>
      <c r="I723" s="1">
        <v>15</v>
      </c>
      <c r="L723" s="1">
        <v>4</v>
      </c>
      <c r="M723" s="1" t="s">
        <v>8291</v>
      </c>
      <c r="N723" s="1" t="s">
        <v>8292</v>
      </c>
      <c r="S723" s="1" t="s">
        <v>49</v>
      </c>
      <c r="T723" s="1" t="s">
        <v>967</v>
      </c>
      <c r="W723" s="1" t="s">
        <v>290</v>
      </c>
      <c r="X723" s="1" t="s">
        <v>4337</v>
      </c>
      <c r="Y723" s="1" t="s">
        <v>10</v>
      </c>
      <c r="Z723" s="1" t="s">
        <v>4364</v>
      </c>
      <c r="AC723" s="1">
        <v>53</v>
      </c>
      <c r="AD723" s="1" t="s">
        <v>103</v>
      </c>
      <c r="AE723" s="1" t="s">
        <v>5215</v>
      </c>
      <c r="AJ723" s="1" t="s">
        <v>17</v>
      </c>
      <c r="AK723" s="1" t="s">
        <v>5254</v>
      </c>
      <c r="AL723" s="1" t="s">
        <v>130</v>
      </c>
      <c r="AM723" s="1" t="s">
        <v>5257</v>
      </c>
      <c r="AT723" s="1" t="s">
        <v>105</v>
      </c>
      <c r="AU723" s="1" t="s">
        <v>4280</v>
      </c>
      <c r="AV723" s="1" t="s">
        <v>2275</v>
      </c>
      <c r="AW723" s="1" t="s">
        <v>5672</v>
      </c>
      <c r="BG723" s="1" t="s">
        <v>105</v>
      </c>
      <c r="BH723" s="1" t="s">
        <v>4280</v>
      </c>
      <c r="BI723" s="1" t="s">
        <v>255</v>
      </c>
      <c r="BJ723" s="1" t="s">
        <v>5451</v>
      </c>
      <c r="BK723" s="1" t="s">
        <v>105</v>
      </c>
      <c r="BL723" s="1" t="s">
        <v>4280</v>
      </c>
      <c r="BM723" s="1" t="s">
        <v>2276</v>
      </c>
      <c r="BN723" s="1" t="s">
        <v>6643</v>
      </c>
      <c r="BO723" s="1" t="s">
        <v>105</v>
      </c>
      <c r="BP723" s="1" t="s">
        <v>4280</v>
      </c>
      <c r="BQ723" s="1" t="s">
        <v>1944</v>
      </c>
      <c r="BR723" s="1" t="s">
        <v>7822</v>
      </c>
      <c r="BS723" s="1" t="s">
        <v>95</v>
      </c>
      <c r="BT723" s="1" t="s">
        <v>5256</v>
      </c>
    </row>
    <row r="724" spans="1:29" ht="13.5" customHeight="1">
      <c r="A724" s="5" t="str">
        <f t="shared" si="38"/>
        <v>1861_화현내_0167</v>
      </c>
      <c r="B724" s="1">
        <v>1861</v>
      </c>
      <c r="C724" s="1" t="s">
        <v>9339</v>
      </c>
      <c r="D724" s="1" t="s">
        <v>9340</v>
      </c>
      <c r="E724" s="1">
        <v>723</v>
      </c>
      <c r="F724" s="1">
        <v>4</v>
      </c>
      <c r="G724" s="1" t="s">
        <v>1687</v>
      </c>
      <c r="H724" s="1" t="s">
        <v>4198</v>
      </c>
      <c r="I724" s="1">
        <v>15</v>
      </c>
      <c r="L724" s="1">
        <v>4</v>
      </c>
      <c r="M724" s="1" t="s">
        <v>8291</v>
      </c>
      <c r="N724" s="1" t="s">
        <v>8292</v>
      </c>
      <c r="T724" s="1" t="s">
        <v>9106</v>
      </c>
      <c r="U724" s="1" t="s">
        <v>59</v>
      </c>
      <c r="V724" s="1" t="s">
        <v>4282</v>
      </c>
      <c r="Y724" s="1" t="s">
        <v>2277</v>
      </c>
      <c r="Z724" s="1" t="s">
        <v>4890</v>
      </c>
      <c r="AC724" s="1">
        <v>26</v>
      </c>
    </row>
    <row r="725" spans="1:72" ht="13.5" customHeight="1">
      <c r="A725" s="5" t="str">
        <f t="shared" si="38"/>
        <v>1861_화현내_0167</v>
      </c>
      <c r="B725" s="1">
        <v>1861</v>
      </c>
      <c r="C725" s="1" t="s">
        <v>9339</v>
      </c>
      <c r="D725" s="1" t="s">
        <v>9340</v>
      </c>
      <c r="E725" s="1">
        <v>724</v>
      </c>
      <c r="F725" s="1">
        <v>4</v>
      </c>
      <c r="G725" s="1" t="s">
        <v>1687</v>
      </c>
      <c r="H725" s="1" t="s">
        <v>4198</v>
      </c>
      <c r="I725" s="1">
        <v>15</v>
      </c>
      <c r="L725" s="1">
        <v>5</v>
      </c>
      <c r="M725" s="1" t="s">
        <v>2253</v>
      </c>
      <c r="N725" s="1" t="s">
        <v>4220</v>
      </c>
      <c r="T725" s="1" t="s">
        <v>9107</v>
      </c>
      <c r="U725" s="1" t="s">
        <v>193</v>
      </c>
      <c r="V725" s="1" t="s">
        <v>4286</v>
      </c>
      <c r="W725" s="1" t="s">
        <v>72</v>
      </c>
      <c r="X725" s="1" t="s">
        <v>4341</v>
      </c>
      <c r="Y725" s="1" t="s">
        <v>2278</v>
      </c>
      <c r="Z725" s="1" t="s">
        <v>4889</v>
      </c>
      <c r="AC725" s="1">
        <v>61</v>
      </c>
      <c r="AD725" s="1" t="s">
        <v>192</v>
      </c>
      <c r="AE725" s="1" t="s">
        <v>5234</v>
      </c>
      <c r="AJ725" s="1" t="s">
        <v>17</v>
      </c>
      <c r="AK725" s="1" t="s">
        <v>5254</v>
      </c>
      <c r="AL725" s="1" t="s">
        <v>1779</v>
      </c>
      <c r="AM725" s="1" t="s">
        <v>5273</v>
      </c>
      <c r="AT725" s="1" t="s">
        <v>105</v>
      </c>
      <c r="AU725" s="1" t="s">
        <v>4280</v>
      </c>
      <c r="AV725" s="1" t="s">
        <v>1780</v>
      </c>
      <c r="AW725" s="1" t="s">
        <v>5671</v>
      </c>
      <c r="BG725" s="1" t="s">
        <v>105</v>
      </c>
      <c r="BH725" s="1" t="s">
        <v>4280</v>
      </c>
      <c r="BI725" s="1" t="s">
        <v>1781</v>
      </c>
      <c r="BJ725" s="1" t="s">
        <v>6187</v>
      </c>
      <c r="BK725" s="1" t="s">
        <v>105</v>
      </c>
      <c r="BL725" s="1" t="s">
        <v>4280</v>
      </c>
      <c r="BM725" s="1" t="s">
        <v>1782</v>
      </c>
      <c r="BN725" s="1" t="s">
        <v>6642</v>
      </c>
      <c r="BO725" s="1" t="s">
        <v>105</v>
      </c>
      <c r="BP725" s="1" t="s">
        <v>4280</v>
      </c>
      <c r="BQ725" s="1" t="s">
        <v>1783</v>
      </c>
      <c r="BR725" s="1" t="s">
        <v>7110</v>
      </c>
      <c r="BS725" s="1" t="s">
        <v>1087</v>
      </c>
      <c r="BT725" s="1" t="s">
        <v>5279</v>
      </c>
    </row>
    <row r="726" spans="1:72" ht="13.5" customHeight="1">
      <c r="A726" s="5" t="str">
        <f t="shared" si="38"/>
        <v>1861_화현내_0167</v>
      </c>
      <c r="B726" s="1">
        <v>1861</v>
      </c>
      <c r="C726" s="1" t="s">
        <v>9339</v>
      </c>
      <c r="D726" s="1" t="s">
        <v>9340</v>
      </c>
      <c r="E726" s="1">
        <v>725</v>
      </c>
      <c r="F726" s="1">
        <v>4</v>
      </c>
      <c r="G726" s="1" t="s">
        <v>1687</v>
      </c>
      <c r="H726" s="1" t="s">
        <v>4198</v>
      </c>
      <c r="I726" s="1">
        <v>15</v>
      </c>
      <c r="L726" s="1">
        <v>5</v>
      </c>
      <c r="M726" s="1" t="s">
        <v>2253</v>
      </c>
      <c r="N726" s="1" t="s">
        <v>4220</v>
      </c>
      <c r="S726" s="1" t="s">
        <v>49</v>
      </c>
      <c r="T726" s="1" t="s">
        <v>967</v>
      </c>
      <c r="W726" s="1" t="s">
        <v>290</v>
      </c>
      <c r="X726" s="1" t="s">
        <v>4337</v>
      </c>
      <c r="Y726" s="1" t="s">
        <v>10</v>
      </c>
      <c r="Z726" s="1" t="s">
        <v>4364</v>
      </c>
      <c r="AC726" s="1">
        <v>58</v>
      </c>
      <c r="AD726" s="1" t="s">
        <v>433</v>
      </c>
      <c r="AE726" s="1" t="s">
        <v>5199</v>
      </c>
      <c r="AJ726" s="1" t="s">
        <v>17</v>
      </c>
      <c r="AK726" s="1" t="s">
        <v>5254</v>
      </c>
      <c r="AL726" s="1" t="s">
        <v>130</v>
      </c>
      <c r="AM726" s="1" t="s">
        <v>5257</v>
      </c>
      <c r="AT726" s="1" t="s">
        <v>105</v>
      </c>
      <c r="AU726" s="1" t="s">
        <v>4280</v>
      </c>
      <c r="AV726" s="1" t="s">
        <v>1713</v>
      </c>
      <c r="AW726" s="1" t="s">
        <v>4603</v>
      </c>
      <c r="BG726" s="1" t="s">
        <v>105</v>
      </c>
      <c r="BH726" s="1" t="s">
        <v>4280</v>
      </c>
      <c r="BI726" s="1" t="s">
        <v>2279</v>
      </c>
      <c r="BJ726" s="1" t="s">
        <v>6225</v>
      </c>
      <c r="BK726" s="1" t="s">
        <v>42</v>
      </c>
      <c r="BL726" s="1" t="s">
        <v>5332</v>
      </c>
      <c r="BM726" s="1" t="s">
        <v>1436</v>
      </c>
      <c r="BN726" s="1" t="s">
        <v>5746</v>
      </c>
      <c r="BO726" s="1" t="s">
        <v>105</v>
      </c>
      <c r="BP726" s="1" t="s">
        <v>4280</v>
      </c>
      <c r="BQ726" s="1" t="s">
        <v>2280</v>
      </c>
      <c r="BR726" s="1" t="s">
        <v>7109</v>
      </c>
      <c r="BS726" s="1" t="s">
        <v>2281</v>
      </c>
      <c r="BT726" s="1" t="s">
        <v>5007</v>
      </c>
    </row>
    <row r="727" spans="1:31" ht="13.5" customHeight="1">
      <c r="A727" s="5" t="str">
        <f t="shared" si="38"/>
        <v>1861_화현내_0167</v>
      </c>
      <c r="B727" s="1">
        <v>1861</v>
      </c>
      <c r="C727" s="1" t="s">
        <v>9339</v>
      </c>
      <c r="D727" s="1" t="s">
        <v>9340</v>
      </c>
      <c r="E727" s="1">
        <v>726</v>
      </c>
      <c r="F727" s="1">
        <v>4</v>
      </c>
      <c r="G727" s="1" t="s">
        <v>1687</v>
      </c>
      <c r="H727" s="1" t="s">
        <v>4198</v>
      </c>
      <c r="I727" s="1">
        <v>15</v>
      </c>
      <c r="L727" s="1">
        <v>5</v>
      </c>
      <c r="M727" s="1" t="s">
        <v>2253</v>
      </c>
      <c r="N727" s="1" t="s">
        <v>4220</v>
      </c>
      <c r="T727" s="1" t="s">
        <v>9108</v>
      </c>
      <c r="U727" s="1" t="s">
        <v>59</v>
      </c>
      <c r="V727" s="1" t="s">
        <v>4282</v>
      </c>
      <c r="Y727" s="1" t="s">
        <v>2282</v>
      </c>
      <c r="Z727" s="1" t="s">
        <v>4888</v>
      </c>
      <c r="AC727" s="1">
        <v>39</v>
      </c>
      <c r="AD727" s="1" t="s">
        <v>1042</v>
      </c>
      <c r="AE727" s="1" t="s">
        <v>5220</v>
      </c>
    </row>
    <row r="728" spans="1:72" ht="13.5" customHeight="1">
      <c r="A728" s="5" t="str">
        <f t="shared" si="38"/>
        <v>1861_화현내_0167</v>
      </c>
      <c r="B728" s="1">
        <v>1861</v>
      </c>
      <c r="C728" s="1" t="s">
        <v>9339</v>
      </c>
      <c r="D728" s="1" t="s">
        <v>9340</v>
      </c>
      <c r="E728" s="1">
        <v>727</v>
      </c>
      <c r="F728" s="1">
        <v>4</v>
      </c>
      <c r="G728" s="1" t="s">
        <v>1687</v>
      </c>
      <c r="H728" s="1" t="s">
        <v>4198</v>
      </c>
      <c r="I728" s="1">
        <v>16</v>
      </c>
      <c r="J728" s="1" t="s">
        <v>2283</v>
      </c>
      <c r="K728" s="1" t="s">
        <v>4219</v>
      </c>
      <c r="L728" s="1">
        <v>1</v>
      </c>
      <c r="M728" s="1" t="s">
        <v>8293</v>
      </c>
      <c r="N728" s="1" t="s">
        <v>8294</v>
      </c>
      <c r="T728" s="1" t="s">
        <v>9109</v>
      </c>
      <c r="U728" s="1" t="s">
        <v>37</v>
      </c>
      <c r="V728" s="1" t="s">
        <v>4283</v>
      </c>
      <c r="W728" s="1" t="s">
        <v>2284</v>
      </c>
      <c r="X728" s="1" t="s">
        <v>4373</v>
      </c>
      <c r="Y728" s="1" t="s">
        <v>2285</v>
      </c>
      <c r="Z728" s="1" t="s">
        <v>4887</v>
      </c>
      <c r="AC728" s="1">
        <v>56</v>
      </c>
      <c r="AD728" s="1" t="s">
        <v>623</v>
      </c>
      <c r="AE728" s="1" t="s">
        <v>5222</v>
      </c>
      <c r="AJ728" s="1" t="s">
        <v>17</v>
      </c>
      <c r="AK728" s="1" t="s">
        <v>5254</v>
      </c>
      <c r="AL728" s="1" t="s">
        <v>66</v>
      </c>
      <c r="AM728" s="1" t="s">
        <v>5293</v>
      </c>
      <c r="AT728" s="1" t="s">
        <v>42</v>
      </c>
      <c r="AU728" s="1" t="s">
        <v>5332</v>
      </c>
      <c r="AV728" s="1" t="s">
        <v>2286</v>
      </c>
      <c r="AW728" s="1" t="s">
        <v>5670</v>
      </c>
      <c r="BG728" s="1" t="s">
        <v>42</v>
      </c>
      <c r="BH728" s="1" t="s">
        <v>5332</v>
      </c>
      <c r="BI728" s="1" t="s">
        <v>2287</v>
      </c>
      <c r="BJ728" s="1" t="s">
        <v>6224</v>
      </c>
      <c r="BK728" s="1" t="s">
        <v>42</v>
      </c>
      <c r="BL728" s="1" t="s">
        <v>5332</v>
      </c>
      <c r="BM728" s="1" t="s">
        <v>2288</v>
      </c>
      <c r="BN728" s="1" t="s">
        <v>6152</v>
      </c>
      <c r="BO728" s="1" t="s">
        <v>42</v>
      </c>
      <c r="BP728" s="1" t="s">
        <v>5332</v>
      </c>
      <c r="BQ728" s="1" t="s">
        <v>7365</v>
      </c>
      <c r="BR728" s="1" t="s">
        <v>9110</v>
      </c>
      <c r="BS728" s="1" t="s">
        <v>74</v>
      </c>
      <c r="BT728" s="1" t="s">
        <v>4740</v>
      </c>
    </row>
    <row r="729" spans="1:72" ht="13.5" customHeight="1">
      <c r="A729" s="5" t="str">
        <f aca="true" t="shared" si="39" ref="A729:A746">HYPERLINK("http://kyu.snu.ac.kr/sdhj/index.jsp?type=hj/GK14782_00IH_0001_0168.jpg","1861_화현내_0168")</f>
        <v>1861_화현내_0168</v>
      </c>
      <c r="B729" s="1">
        <v>1861</v>
      </c>
      <c r="C729" s="1" t="s">
        <v>9339</v>
      </c>
      <c r="D729" s="1" t="s">
        <v>9340</v>
      </c>
      <c r="E729" s="1">
        <v>728</v>
      </c>
      <c r="F729" s="1">
        <v>4</v>
      </c>
      <c r="G729" s="1" t="s">
        <v>1687</v>
      </c>
      <c r="H729" s="1" t="s">
        <v>4198</v>
      </c>
      <c r="I729" s="1">
        <v>16</v>
      </c>
      <c r="L729" s="1">
        <v>1</v>
      </c>
      <c r="M729" s="1" t="s">
        <v>8293</v>
      </c>
      <c r="N729" s="1" t="s">
        <v>8294</v>
      </c>
      <c r="S729" s="1" t="s">
        <v>49</v>
      </c>
      <c r="T729" s="1" t="s">
        <v>967</v>
      </c>
      <c r="W729" s="1" t="s">
        <v>135</v>
      </c>
      <c r="X729" s="1" t="s">
        <v>9111</v>
      </c>
      <c r="Y729" s="1" t="s">
        <v>51</v>
      </c>
      <c r="Z729" s="1" t="s">
        <v>4387</v>
      </c>
      <c r="AC729" s="1">
        <v>54</v>
      </c>
      <c r="AD729" s="1" t="s">
        <v>221</v>
      </c>
      <c r="AE729" s="1" t="s">
        <v>5245</v>
      </c>
      <c r="AJ729" s="1" t="s">
        <v>17</v>
      </c>
      <c r="AK729" s="1" t="s">
        <v>5254</v>
      </c>
      <c r="AL729" s="1" t="s">
        <v>165</v>
      </c>
      <c r="AM729" s="1" t="s">
        <v>5302</v>
      </c>
      <c r="AT729" s="1" t="s">
        <v>42</v>
      </c>
      <c r="AU729" s="1" t="s">
        <v>5332</v>
      </c>
      <c r="AV729" s="1" t="s">
        <v>2289</v>
      </c>
      <c r="AW729" s="1" t="s">
        <v>4834</v>
      </c>
      <c r="BG729" s="1" t="s">
        <v>42</v>
      </c>
      <c r="BH729" s="1" t="s">
        <v>5332</v>
      </c>
      <c r="BI729" s="1" t="s">
        <v>1820</v>
      </c>
      <c r="BJ729" s="1" t="s">
        <v>5720</v>
      </c>
      <c r="BK729" s="1" t="s">
        <v>42</v>
      </c>
      <c r="BL729" s="1" t="s">
        <v>5332</v>
      </c>
      <c r="BM729" s="1" t="s">
        <v>2290</v>
      </c>
      <c r="BN729" s="1" t="s">
        <v>6641</v>
      </c>
      <c r="BO729" s="1" t="s">
        <v>42</v>
      </c>
      <c r="BP729" s="1" t="s">
        <v>5332</v>
      </c>
      <c r="BQ729" s="1" t="s">
        <v>2291</v>
      </c>
      <c r="BR729" s="1" t="s">
        <v>7625</v>
      </c>
      <c r="BS729" s="1" t="s">
        <v>88</v>
      </c>
      <c r="BT729" s="1" t="s">
        <v>7489</v>
      </c>
    </row>
    <row r="730" spans="1:31" ht="13.5" customHeight="1">
      <c r="A730" s="5" t="str">
        <f t="shared" si="39"/>
        <v>1861_화현내_0168</v>
      </c>
      <c r="B730" s="1">
        <v>1861</v>
      </c>
      <c r="C730" s="1" t="s">
        <v>9339</v>
      </c>
      <c r="D730" s="1" t="s">
        <v>9340</v>
      </c>
      <c r="E730" s="1">
        <v>729</v>
      </c>
      <c r="F730" s="1">
        <v>4</v>
      </c>
      <c r="G730" s="1" t="s">
        <v>1687</v>
      </c>
      <c r="H730" s="1" t="s">
        <v>4198</v>
      </c>
      <c r="I730" s="1">
        <v>16</v>
      </c>
      <c r="L730" s="1">
        <v>1</v>
      </c>
      <c r="M730" s="1" t="s">
        <v>8293</v>
      </c>
      <c r="N730" s="1" t="s">
        <v>8294</v>
      </c>
      <c r="T730" s="1" t="s">
        <v>9112</v>
      </c>
      <c r="U730" s="1" t="s">
        <v>61</v>
      </c>
      <c r="V730" s="1" t="s">
        <v>4295</v>
      </c>
      <c r="Y730" s="1" t="s">
        <v>1331</v>
      </c>
      <c r="Z730" s="1" t="s">
        <v>4886</v>
      </c>
      <c r="AC730" s="1">
        <v>27</v>
      </c>
      <c r="AD730" s="1" t="s">
        <v>224</v>
      </c>
      <c r="AE730" s="1" t="s">
        <v>5244</v>
      </c>
    </row>
    <row r="731" spans="1:72" ht="13.5" customHeight="1">
      <c r="A731" s="5" t="str">
        <f t="shared" si="39"/>
        <v>1861_화현내_0168</v>
      </c>
      <c r="B731" s="1">
        <v>1861</v>
      </c>
      <c r="C731" s="1" t="s">
        <v>9339</v>
      </c>
      <c r="D731" s="1" t="s">
        <v>9340</v>
      </c>
      <c r="E731" s="1">
        <v>730</v>
      </c>
      <c r="F731" s="1">
        <v>4</v>
      </c>
      <c r="G731" s="1" t="s">
        <v>1687</v>
      </c>
      <c r="H731" s="1" t="s">
        <v>4198</v>
      </c>
      <c r="I731" s="1">
        <v>16</v>
      </c>
      <c r="L731" s="1">
        <v>2</v>
      </c>
      <c r="M731" s="1" t="s">
        <v>8295</v>
      </c>
      <c r="N731" s="1" t="s">
        <v>8296</v>
      </c>
      <c r="T731" s="1" t="s">
        <v>8935</v>
      </c>
      <c r="U731" s="1" t="s">
        <v>2292</v>
      </c>
      <c r="V731" s="1" t="s">
        <v>4297</v>
      </c>
      <c r="W731" s="1" t="s">
        <v>135</v>
      </c>
      <c r="X731" s="1" t="s">
        <v>9113</v>
      </c>
      <c r="Y731" s="1" t="s">
        <v>2019</v>
      </c>
      <c r="Z731" s="1" t="s">
        <v>4885</v>
      </c>
      <c r="AC731" s="1">
        <v>43</v>
      </c>
      <c r="AD731" s="1" t="s">
        <v>136</v>
      </c>
      <c r="AE731" s="1" t="s">
        <v>5237</v>
      </c>
      <c r="AJ731" s="1" t="s">
        <v>17</v>
      </c>
      <c r="AK731" s="1" t="s">
        <v>5254</v>
      </c>
      <c r="AL731" s="1" t="s">
        <v>165</v>
      </c>
      <c r="AM731" s="1" t="s">
        <v>5302</v>
      </c>
      <c r="AT731" s="1" t="s">
        <v>105</v>
      </c>
      <c r="AU731" s="1" t="s">
        <v>4280</v>
      </c>
      <c r="AV731" s="1" t="s">
        <v>2293</v>
      </c>
      <c r="AW731" s="1" t="s">
        <v>5669</v>
      </c>
      <c r="BG731" s="1" t="s">
        <v>105</v>
      </c>
      <c r="BH731" s="1" t="s">
        <v>4280</v>
      </c>
      <c r="BI731" s="1" t="s">
        <v>2181</v>
      </c>
      <c r="BJ731" s="1" t="s">
        <v>4908</v>
      </c>
      <c r="BK731" s="1" t="s">
        <v>105</v>
      </c>
      <c r="BL731" s="1" t="s">
        <v>4280</v>
      </c>
      <c r="BM731" s="1" t="s">
        <v>366</v>
      </c>
      <c r="BN731" s="1" t="s">
        <v>6392</v>
      </c>
      <c r="BO731" s="1" t="s">
        <v>105</v>
      </c>
      <c r="BP731" s="1" t="s">
        <v>4280</v>
      </c>
      <c r="BQ731" s="1" t="s">
        <v>1205</v>
      </c>
      <c r="BR731" s="1" t="s">
        <v>7635</v>
      </c>
      <c r="BS731" s="1" t="s">
        <v>125</v>
      </c>
      <c r="BT731" s="1" t="s">
        <v>5270</v>
      </c>
    </row>
    <row r="732" spans="1:72" ht="13.5" customHeight="1">
      <c r="A732" s="5" t="str">
        <f t="shared" si="39"/>
        <v>1861_화현내_0168</v>
      </c>
      <c r="B732" s="1">
        <v>1861</v>
      </c>
      <c r="C732" s="1" t="s">
        <v>9339</v>
      </c>
      <c r="D732" s="1" t="s">
        <v>9340</v>
      </c>
      <c r="E732" s="1">
        <v>731</v>
      </c>
      <c r="F732" s="1">
        <v>4</v>
      </c>
      <c r="G732" s="1" t="s">
        <v>1687</v>
      </c>
      <c r="H732" s="1" t="s">
        <v>4198</v>
      </c>
      <c r="I732" s="1">
        <v>16</v>
      </c>
      <c r="L732" s="1">
        <v>2</v>
      </c>
      <c r="M732" s="1" t="s">
        <v>8295</v>
      </c>
      <c r="N732" s="1" t="s">
        <v>8296</v>
      </c>
      <c r="S732" s="1" t="s">
        <v>49</v>
      </c>
      <c r="T732" s="1" t="s">
        <v>967</v>
      </c>
      <c r="W732" s="1" t="s">
        <v>97</v>
      </c>
      <c r="X732" s="1" t="s">
        <v>8936</v>
      </c>
      <c r="Y732" s="1" t="s">
        <v>10</v>
      </c>
      <c r="Z732" s="1" t="s">
        <v>4364</v>
      </c>
      <c r="AC732" s="1">
        <v>43</v>
      </c>
      <c r="AD732" s="1" t="s">
        <v>136</v>
      </c>
      <c r="AE732" s="1" t="s">
        <v>5237</v>
      </c>
      <c r="AJ732" s="1" t="s">
        <v>17</v>
      </c>
      <c r="AK732" s="1" t="s">
        <v>5254</v>
      </c>
      <c r="AL732" s="1" t="s">
        <v>125</v>
      </c>
      <c r="AM732" s="1" t="s">
        <v>5270</v>
      </c>
      <c r="AT732" s="1" t="s">
        <v>105</v>
      </c>
      <c r="AU732" s="1" t="s">
        <v>4280</v>
      </c>
      <c r="AV732" s="1" t="s">
        <v>2294</v>
      </c>
      <c r="AW732" s="1" t="s">
        <v>4619</v>
      </c>
      <c r="BG732" s="1" t="s">
        <v>105</v>
      </c>
      <c r="BH732" s="1" t="s">
        <v>4280</v>
      </c>
      <c r="BI732" s="1" t="s">
        <v>2295</v>
      </c>
      <c r="BJ732" s="1" t="s">
        <v>6223</v>
      </c>
      <c r="BK732" s="1" t="s">
        <v>105</v>
      </c>
      <c r="BL732" s="1" t="s">
        <v>4280</v>
      </c>
      <c r="BM732" s="1" t="s">
        <v>1976</v>
      </c>
      <c r="BN732" s="1" t="s">
        <v>5392</v>
      </c>
      <c r="BO732" s="1" t="s">
        <v>105</v>
      </c>
      <c r="BP732" s="1" t="s">
        <v>4280</v>
      </c>
      <c r="BQ732" s="1" t="s">
        <v>2054</v>
      </c>
      <c r="BR732" s="1" t="s">
        <v>6956</v>
      </c>
      <c r="BS732" s="1" t="s">
        <v>130</v>
      </c>
      <c r="BT732" s="1" t="s">
        <v>5257</v>
      </c>
    </row>
    <row r="733" spans="1:31" ht="13.5" customHeight="1">
      <c r="A733" s="5" t="str">
        <f t="shared" si="39"/>
        <v>1861_화현내_0168</v>
      </c>
      <c r="B733" s="1">
        <v>1861</v>
      </c>
      <c r="C733" s="1" t="s">
        <v>9339</v>
      </c>
      <c r="D733" s="1" t="s">
        <v>9340</v>
      </c>
      <c r="E733" s="1">
        <v>732</v>
      </c>
      <c r="F733" s="1">
        <v>4</v>
      </c>
      <c r="G733" s="1" t="s">
        <v>1687</v>
      </c>
      <c r="H733" s="1" t="s">
        <v>4198</v>
      </c>
      <c r="I733" s="1">
        <v>16</v>
      </c>
      <c r="L733" s="1">
        <v>2</v>
      </c>
      <c r="M733" s="1" t="s">
        <v>8295</v>
      </c>
      <c r="N733" s="1" t="s">
        <v>8296</v>
      </c>
      <c r="S733" s="1" t="s">
        <v>297</v>
      </c>
      <c r="T733" s="1" t="s">
        <v>4258</v>
      </c>
      <c r="AC733" s="1">
        <v>17</v>
      </c>
      <c r="AD733" s="1" t="s">
        <v>224</v>
      </c>
      <c r="AE733" s="1" t="s">
        <v>5244</v>
      </c>
    </row>
    <row r="734" spans="1:72" ht="13.5" customHeight="1">
      <c r="A734" s="5" t="str">
        <f t="shared" si="39"/>
        <v>1861_화현내_0168</v>
      </c>
      <c r="B734" s="1">
        <v>1861</v>
      </c>
      <c r="C734" s="1" t="s">
        <v>9339</v>
      </c>
      <c r="D734" s="1" t="s">
        <v>9340</v>
      </c>
      <c r="E734" s="1">
        <v>733</v>
      </c>
      <c r="F734" s="1">
        <v>4</v>
      </c>
      <c r="G734" s="1" t="s">
        <v>1687</v>
      </c>
      <c r="H734" s="1" t="s">
        <v>4198</v>
      </c>
      <c r="I734" s="1">
        <v>16</v>
      </c>
      <c r="L734" s="1">
        <v>3</v>
      </c>
      <c r="M734" s="1" t="s">
        <v>2283</v>
      </c>
      <c r="N734" s="1" t="s">
        <v>4219</v>
      </c>
      <c r="T734" s="1" t="s">
        <v>8783</v>
      </c>
      <c r="U734" s="1" t="s">
        <v>105</v>
      </c>
      <c r="V734" s="1" t="s">
        <v>4280</v>
      </c>
      <c r="W734" s="1" t="s">
        <v>38</v>
      </c>
      <c r="X734" s="1" t="s">
        <v>4338</v>
      </c>
      <c r="Y734" s="1" t="s">
        <v>2296</v>
      </c>
      <c r="Z734" s="1" t="s">
        <v>4884</v>
      </c>
      <c r="AC734" s="1">
        <v>74</v>
      </c>
      <c r="AD734" s="1" t="s">
        <v>118</v>
      </c>
      <c r="AE734" s="1" t="s">
        <v>5227</v>
      </c>
      <c r="AJ734" s="1" t="s">
        <v>17</v>
      </c>
      <c r="AK734" s="1" t="s">
        <v>5254</v>
      </c>
      <c r="AL734" s="1" t="s">
        <v>41</v>
      </c>
      <c r="AM734" s="1" t="s">
        <v>5259</v>
      </c>
      <c r="AT734" s="1" t="s">
        <v>105</v>
      </c>
      <c r="AU734" s="1" t="s">
        <v>4280</v>
      </c>
      <c r="AV734" s="1" t="s">
        <v>1121</v>
      </c>
      <c r="AW734" s="1" t="s">
        <v>4461</v>
      </c>
      <c r="BG734" s="1" t="s">
        <v>105</v>
      </c>
      <c r="BH734" s="1" t="s">
        <v>4280</v>
      </c>
      <c r="BI734" s="1" t="s">
        <v>1193</v>
      </c>
      <c r="BJ734" s="1" t="s">
        <v>6215</v>
      </c>
      <c r="BM734" s="1" t="s">
        <v>851</v>
      </c>
      <c r="BN734" s="1" t="s">
        <v>6168</v>
      </c>
      <c r="BO734" s="1" t="s">
        <v>105</v>
      </c>
      <c r="BP734" s="1" t="s">
        <v>4280</v>
      </c>
      <c r="BQ734" s="1" t="s">
        <v>2219</v>
      </c>
      <c r="BR734" s="1" t="s">
        <v>7800</v>
      </c>
      <c r="BS734" s="1" t="s">
        <v>381</v>
      </c>
      <c r="BT734" s="1" t="s">
        <v>5290</v>
      </c>
    </row>
    <row r="735" spans="1:31" ht="13.5" customHeight="1">
      <c r="A735" s="5" t="str">
        <f t="shared" si="39"/>
        <v>1861_화현내_0168</v>
      </c>
      <c r="B735" s="1">
        <v>1861</v>
      </c>
      <c r="C735" s="1" t="s">
        <v>9339</v>
      </c>
      <c r="D735" s="1" t="s">
        <v>9340</v>
      </c>
      <c r="E735" s="1">
        <v>734</v>
      </c>
      <c r="F735" s="1">
        <v>4</v>
      </c>
      <c r="G735" s="1" t="s">
        <v>1687</v>
      </c>
      <c r="H735" s="1" t="s">
        <v>4198</v>
      </c>
      <c r="I735" s="1">
        <v>16</v>
      </c>
      <c r="L735" s="1">
        <v>3</v>
      </c>
      <c r="M735" s="1" t="s">
        <v>2283</v>
      </c>
      <c r="N735" s="1" t="s">
        <v>4219</v>
      </c>
      <c r="S735" s="1" t="s">
        <v>96</v>
      </c>
      <c r="T735" s="1" t="s">
        <v>4261</v>
      </c>
      <c r="W735" s="1" t="s">
        <v>135</v>
      </c>
      <c r="X735" s="1" t="s">
        <v>9044</v>
      </c>
      <c r="Y735" s="1" t="s">
        <v>10</v>
      </c>
      <c r="Z735" s="1" t="s">
        <v>4364</v>
      </c>
      <c r="AC735" s="1">
        <v>89</v>
      </c>
      <c r="AD735" s="1" t="s">
        <v>1042</v>
      </c>
      <c r="AE735" s="1" t="s">
        <v>5220</v>
      </c>
    </row>
    <row r="736" spans="1:29" ht="13.5" customHeight="1">
      <c r="A736" s="5" t="str">
        <f t="shared" si="39"/>
        <v>1861_화현내_0168</v>
      </c>
      <c r="B736" s="1">
        <v>1861</v>
      </c>
      <c r="C736" s="1" t="s">
        <v>9339</v>
      </c>
      <c r="D736" s="1" t="s">
        <v>9340</v>
      </c>
      <c r="E736" s="1">
        <v>735</v>
      </c>
      <c r="F736" s="1">
        <v>4</v>
      </c>
      <c r="G736" s="1" t="s">
        <v>1687</v>
      </c>
      <c r="H736" s="1" t="s">
        <v>4198</v>
      </c>
      <c r="I736" s="1">
        <v>16</v>
      </c>
      <c r="L736" s="1">
        <v>3</v>
      </c>
      <c r="M736" s="1" t="s">
        <v>2283</v>
      </c>
      <c r="N736" s="1" t="s">
        <v>4219</v>
      </c>
      <c r="S736" s="1" t="s">
        <v>297</v>
      </c>
      <c r="T736" s="1" t="s">
        <v>4258</v>
      </c>
      <c r="AC736" s="1">
        <v>18</v>
      </c>
    </row>
    <row r="737" spans="1:72" ht="13.5" customHeight="1">
      <c r="A737" s="5" t="str">
        <f t="shared" si="39"/>
        <v>1861_화현내_0168</v>
      </c>
      <c r="B737" s="1">
        <v>1861</v>
      </c>
      <c r="C737" s="1" t="s">
        <v>9339</v>
      </c>
      <c r="D737" s="1" t="s">
        <v>9340</v>
      </c>
      <c r="E737" s="1">
        <v>736</v>
      </c>
      <c r="F737" s="1">
        <v>4</v>
      </c>
      <c r="G737" s="1" t="s">
        <v>1687</v>
      </c>
      <c r="H737" s="1" t="s">
        <v>4198</v>
      </c>
      <c r="I737" s="1">
        <v>16</v>
      </c>
      <c r="L737" s="1">
        <v>4</v>
      </c>
      <c r="M737" s="1" t="s">
        <v>8297</v>
      </c>
      <c r="N737" s="1" t="s">
        <v>8298</v>
      </c>
      <c r="T737" s="1" t="s">
        <v>9021</v>
      </c>
      <c r="U737" s="1" t="s">
        <v>37</v>
      </c>
      <c r="V737" s="1" t="s">
        <v>4283</v>
      </c>
      <c r="W737" s="1" t="s">
        <v>50</v>
      </c>
      <c r="X737" s="1" t="s">
        <v>4264</v>
      </c>
      <c r="Y737" s="1" t="s">
        <v>2297</v>
      </c>
      <c r="Z737" s="1" t="s">
        <v>4883</v>
      </c>
      <c r="AC737" s="1">
        <v>43</v>
      </c>
      <c r="AD737" s="1" t="s">
        <v>136</v>
      </c>
      <c r="AE737" s="1" t="s">
        <v>5237</v>
      </c>
      <c r="AJ737" s="1" t="s">
        <v>17</v>
      </c>
      <c r="AK737" s="1" t="s">
        <v>5254</v>
      </c>
      <c r="AL737" s="1" t="s">
        <v>53</v>
      </c>
      <c r="AM737" s="1" t="s">
        <v>5260</v>
      </c>
      <c r="AT737" s="1" t="s">
        <v>42</v>
      </c>
      <c r="AU737" s="1" t="s">
        <v>5332</v>
      </c>
      <c r="AV737" s="1" t="s">
        <v>2298</v>
      </c>
      <c r="AW737" s="1" t="s">
        <v>5356</v>
      </c>
      <c r="BG737" s="1" t="s">
        <v>42</v>
      </c>
      <c r="BH737" s="1" t="s">
        <v>5332</v>
      </c>
      <c r="BI737" s="1" t="s">
        <v>2299</v>
      </c>
      <c r="BJ737" s="1" t="s">
        <v>6222</v>
      </c>
      <c r="BK737" s="1" t="s">
        <v>42</v>
      </c>
      <c r="BL737" s="1" t="s">
        <v>5332</v>
      </c>
      <c r="BM737" s="1" t="s">
        <v>1936</v>
      </c>
      <c r="BN737" s="1" t="s">
        <v>9114</v>
      </c>
      <c r="BO737" s="1" t="s">
        <v>42</v>
      </c>
      <c r="BP737" s="1" t="s">
        <v>5332</v>
      </c>
      <c r="BQ737" s="1" t="s">
        <v>2300</v>
      </c>
      <c r="BR737" s="1" t="s">
        <v>6862</v>
      </c>
      <c r="BS737" s="1" t="s">
        <v>1087</v>
      </c>
      <c r="BT737" s="1" t="s">
        <v>5279</v>
      </c>
    </row>
    <row r="738" spans="1:72" ht="13.5" customHeight="1">
      <c r="A738" s="5" t="str">
        <f t="shared" si="39"/>
        <v>1861_화현내_0168</v>
      </c>
      <c r="B738" s="1">
        <v>1861</v>
      </c>
      <c r="C738" s="1" t="s">
        <v>9339</v>
      </c>
      <c r="D738" s="1" t="s">
        <v>9340</v>
      </c>
      <c r="E738" s="1">
        <v>737</v>
      </c>
      <c r="F738" s="1">
        <v>4</v>
      </c>
      <c r="G738" s="1" t="s">
        <v>1687</v>
      </c>
      <c r="H738" s="1" t="s">
        <v>4198</v>
      </c>
      <c r="I738" s="1">
        <v>16</v>
      </c>
      <c r="L738" s="1">
        <v>4</v>
      </c>
      <c r="M738" s="1" t="s">
        <v>8297</v>
      </c>
      <c r="N738" s="1" t="s">
        <v>8298</v>
      </c>
      <c r="S738" s="1" t="s">
        <v>49</v>
      </c>
      <c r="T738" s="1" t="s">
        <v>967</v>
      </c>
      <c r="W738" s="1" t="s">
        <v>1671</v>
      </c>
      <c r="X738" s="1" t="s">
        <v>4372</v>
      </c>
      <c r="Y738" s="1" t="s">
        <v>51</v>
      </c>
      <c r="Z738" s="1" t="s">
        <v>4387</v>
      </c>
      <c r="AC738" s="1">
        <v>45</v>
      </c>
      <c r="AD738" s="1" t="s">
        <v>73</v>
      </c>
      <c r="AE738" s="1" t="s">
        <v>5197</v>
      </c>
      <c r="AJ738" s="1" t="s">
        <v>17</v>
      </c>
      <c r="AK738" s="1" t="s">
        <v>5254</v>
      </c>
      <c r="AL738" s="1" t="s">
        <v>1363</v>
      </c>
      <c r="AM738" s="1" t="s">
        <v>7497</v>
      </c>
      <c r="AT738" s="1" t="s">
        <v>42</v>
      </c>
      <c r="AU738" s="1" t="s">
        <v>5332</v>
      </c>
      <c r="AV738" s="1" t="s">
        <v>2301</v>
      </c>
      <c r="AW738" s="1" t="s">
        <v>4808</v>
      </c>
      <c r="BG738" s="1" t="s">
        <v>42</v>
      </c>
      <c r="BH738" s="1" t="s">
        <v>5332</v>
      </c>
      <c r="BI738" s="1" t="s">
        <v>2302</v>
      </c>
      <c r="BJ738" s="1" t="s">
        <v>4409</v>
      </c>
      <c r="BK738" s="1" t="s">
        <v>42</v>
      </c>
      <c r="BL738" s="1" t="s">
        <v>5332</v>
      </c>
      <c r="BM738" s="1" t="s">
        <v>2303</v>
      </c>
      <c r="BN738" s="1" t="s">
        <v>6640</v>
      </c>
      <c r="BO738" s="1" t="s">
        <v>42</v>
      </c>
      <c r="BP738" s="1" t="s">
        <v>5332</v>
      </c>
      <c r="BQ738" s="1" t="s">
        <v>2304</v>
      </c>
      <c r="BR738" s="1" t="s">
        <v>7754</v>
      </c>
      <c r="BS738" s="1" t="s">
        <v>95</v>
      </c>
      <c r="BT738" s="1" t="s">
        <v>5256</v>
      </c>
    </row>
    <row r="739" spans="1:31" ht="13.5" customHeight="1">
      <c r="A739" s="5" t="str">
        <f t="shared" si="39"/>
        <v>1861_화현내_0168</v>
      </c>
      <c r="B739" s="1">
        <v>1861</v>
      </c>
      <c r="C739" s="1" t="s">
        <v>9339</v>
      </c>
      <c r="D739" s="1" t="s">
        <v>9340</v>
      </c>
      <c r="E739" s="1">
        <v>738</v>
      </c>
      <c r="F739" s="1">
        <v>4</v>
      </c>
      <c r="G739" s="1" t="s">
        <v>1687</v>
      </c>
      <c r="H739" s="1" t="s">
        <v>4198</v>
      </c>
      <c r="I739" s="1">
        <v>16</v>
      </c>
      <c r="L739" s="1">
        <v>4</v>
      </c>
      <c r="M739" s="1" t="s">
        <v>8297</v>
      </c>
      <c r="N739" s="1" t="s">
        <v>8298</v>
      </c>
      <c r="S739" s="1" t="s">
        <v>131</v>
      </c>
      <c r="T739" s="1" t="s">
        <v>4263</v>
      </c>
      <c r="Y739" s="1" t="s">
        <v>2305</v>
      </c>
      <c r="Z739" s="1" t="s">
        <v>4882</v>
      </c>
      <c r="AC739" s="1">
        <v>36</v>
      </c>
      <c r="AD739" s="1" t="s">
        <v>519</v>
      </c>
      <c r="AE739" s="1" t="s">
        <v>5231</v>
      </c>
    </row>
    <row r="740" spans="1:72" ht="13.5" customHeight="1">
      <c r="A740" s="5" t="str">
        <f t="shared" si="39"/>
        <v>1861_화현내_0168</v>
      </c>
      <c r="B740" s="1">
        <v>1861</v>
      </c>
      <c r="C740" s="1" t="s">
        <v>9339</v>
      </c>
      <c r="D740" s="1" t="s">
        <v>9340</v>
      </c>
      <c r="E740" s="1">
        <v>739</v>
      </c>
      <c r="F740" s="1">
        <v>4</v>
      </c>
      <c r="G740" s="1" t="s">
        <v>1687</v>
      </c>
      <c r="H740" s="1" t="s">
        <v>4198</v>
      </c>
      <c r="I740" s="1">
        <v>16</v>
      </c>
      <c r="L740" s="1">
        <v>5</v>
      </c>
      <c r="M740" s="1" t="s">
        <v>8299</v>
      </c>
      <c r="N740" s="1" t="s">
        <v>8300</v>
      </c>
      <c r="O740" s="1" t="s">
        <v>6</v>
      </c>
      <c r="P740" s="1" t="s">
        <v>4255</v>
      </c>
      <c r="T740" s="1" t="s">
        <v>8749</v>
      </c>
      <c r="U740" s="1" t="s">
        <v>37</v>
      </c>
      <c r="V740" s="1" t="s">
        <v>4283</v>
      </c>
      <c r="W740" s="1" t="s">
        <v>63</v>
      </c>
      <c r="X740" s="1" t="s">
        <v>4362</v>
      </c>
      <c r="Y740" s="1" t="s">
        <v>2306</v>
      </c>
      <c r="Z740" s="1" t="s">
        <v>4881</v>
      </c>
      <c r="AC740" s="1">
        <v>40</v>
      </c>
      <c r="AD740" s="1" t="s">
        <v>693</v>
      </c>
      <c r="AE740" s="1" t="s">
        <v>5213</v>
      </c>
      <c r="AJ740" s="1" t="s">
        <v>17</v>
      </c>
      <c r="AK740" s="1" t="s">
        <v>5254</v>
      </c>
      <c r="AL740" s="1" t="s">
        <v>66</v>
      </c>
      <c r="AM740" s="1" t="s">
        <v>5293</v>
      </c>
      <c r="AT740" s="1" t="s">
        <v>37</v>
      </c>
      <c r="AU740" s="1" t="s">
        <v>4283</v>
      </c>
      <c r="AV740" s="1" t="s">
        <v>1051</v>
      </c>
      <c r="AW740" s="1" t="s">
        <v>5668</v>
      </c>
      <c r="BG740" s="1" t="s">
        <v>42</v>
      </c>
      <c r="BH740" s="1" t="s">
        <v>5332</v>
      </c>
      <c r="BI740" s="1" t="s">
        <v>1052</v>
      </c>
      <c r="BJ740" s="1" t="s">
        <v>6221</v>
      </c>
      <c r="BK740" s="1" t="s">
        <v>42</v>
      </c>
      <c r="BL740" s="1" t="s">
        <v>5332</v>
      </c>
      <c r="BM740" s="1" t="s">
        <v>1053</v>
      </c>
      <c r="BN740" s="1" t="s">
        <v>5091</v>
      </c>
      <c r="BO740" s="1" t="s">
        <v>42</v>
      </c>
      <c r="BP740" s="1" t="s">
        <v>5332</v>
      </c>
      <c r="BQ740" s="1" t="s">
        <v>1054</v>
      </c>
      <c r="BR740" s="1" t="s">
        <v>7108</v>
      </c>
      <c r="BS740" s="1" t="s">
        <v>41</v>
      </c>
      <c r="BT740" s="1" t="s">
        <v>5259</v>
      </c>
    </row>
    <row r="741" spans="1:72" ht="13.5" customHeight="1">
      <c r="A741" s="5" t="str">
        <f t="shared" si="39"/>
        <v>1861_화현내_0168</v>
      </c>
      <c r="B741" s="1">
        <v>1861</v>
      </c>
      <c r="C741" s="1" t="s">
        <v>9339</v>
      </c>
      <c r="D741" s="1" t="s">
        <v>9340</v>
      </c>
      <c r="E741" s="1">
        <v>740</v>
      </c>
      <c r="F741" s="1">
        <v>4</v>
      </c>
      <c r="G741" s="1" t="s">
        <v>1687</v>
      </c>
      <c r="H741" s="1" t="s">
        <v>4198</v>
      </c>
      <c r="I741" s="1">
        <v>16</v>
      </c>
      <c r="L741" s="1">
        <v>5</v>
      </c>
      <c r="M741" s="1" t="s">
        <v>8299</v>
      </c>
      <c r="N741" s="1" t="s">
        <v>8300</v>
      </c>
      <c r="S741" s="1" t="s">
        <v>49</v>
      </c>
      <c r="T741" s="1" t="s">
        <v>967</v>
      </c>
      <c r="W741" s="1" t="s">
        <v>135</v>
      </c>
      <c r="X741" s="1" t="s">
        <v>9115</v>
      </c>
      <c r="Y741" s="1" t="s">
        <v>51</v>
      </c>
      <c r="Z741" s="1" t="s">
        <v>4387</v>
      </c>
      <c r="AC741" s="1">
        <v>35</v>
      </c>
      <c r="AD741" s="1" t="s">
        <v>205</v>
      </c>
      <c r="AE741" s="1" t="s">
        <v>5214</v>
      </c>
      <c r="AJ741" s="1" t="s">
        <v>17</v>
      </c>
      <c r="AK741" s="1" t="s">
        <v>5254</v>
      </c>
      <c r="AL741" s="1" t="s">
        <v>381</v>
      </c>
      <c r="AM741" s="1" t="s">
        <v>5290</v>
      </c>
      <c r="AT741" s="1" t="s">
        <v>42</v>
      </c>
      <c r="AU741" s="1" t="s">
        <v>5332</v>
      </c>
      <c r="AV741" s="1" t="s">
        <v>1897</v>
      </c>
      <c r="AW741" s="1" t="s">
        <v>4542</v>
      </c>
      <c r="BG741" s="1" t="s">
        <v>42</v>
      </c>
      <c r="BH741" s="1" t="s">
        <v>5332</v>
      </c>
      <c r="BI741" s="1" t="s">
        <v>2307</v>
      </c>
      <c r="BJ741" s="1" t="s">
        <v>6220</v>
      </c>
      <c r="BK741" s="1" t="s">
        <v>42</v>
      </c>
      <c r="BL741" s="1" t="s">
        <v>5332</v>
      </c>
      <c r="BM741" s="1" t="s">
        <v>2308</v>
      </c>
      <c r="BN741" s="1" t="s">
        <v>6639</v>
      </c>
      <c r="BO741" s="1" t="s">
        <v>42</v>
      </c>
      <c r="BP741" s="1" t="s">
        <v>5332</v>
      </c>
      <c r="BQ741" s="1" t="s">
        <v>2309</v>
      </c>
      <c r="BR741" s="1" t="s">
        <v>7548</v>
      </c>
      <c r="BS741" s="1" t="s">
        <v>88</v>
      </c>
      <c r="BT741" s="1" t="s">
        <v>7489</v>
      </c>
    </row>
    <row r="742" spans="1:29" ht="13.5" customHeight="1">
      <c r="A742" s="5" t="str">
        <f t="shared" si="39"/>
        <v>1861_화현내_0168</v>
      </c>
      <c r="B742" s="1">
        <v>1861</v>
      </c>
      <c r="C742" s="1" t="s">
        <v>9339</v>
      </c>
      <c r="D742" s="1" t="s">
        <v>9340</v>
      </c>
      <c r="E742" s="1">
        <v>741</v>
      </c>
      <c r="F742" s="1">
        <v>4</v>
      </c>
      <c r="G742" s="1" t="s">
        <v>1687</v>
      </c>
      <c r="H742" s="1" t="s">
        <v>4198</v>
      </c>
      <c r="I742" s="1">
        <v>16</v>
      </c>
      <c r="L742" s="1">
        <v>5</v>
      </c>
      <c r="M742" s="1" t="s">
        <v>8299</v>
      </c>
      <c r="N742" s="1" t="s">
        <v>8300</v>
      </c>
      <c r="T742" s="1" t="s">
        <v>8750</v>
      </c>
      <c r="U742" s="1" t="s">
        <v>59</v>
      </c>
      <c r="V742" s="1" t="s">
        <v>4282</v>
      </c>
      <c r="Y742" s="1" t="s">
        <v>2310</v>
      </c>
      <c r="Z742" s="1" t="s">
        <v>4880</v>
      </c>
      <c r="AC742" s="1">
        <v>19</v>
      </c>
    </row>
    <row r="743" spans="1:72" ht="13.5" customHeight="1">
      <c r="A743" s="5" t="str">
        <f t="shared" si="39"/>
        <v>1861_화현내_0168</v>
      </c>
      <c r="B743" s="1">
        <v>1861</v>
      </c>
      <c r="C743" s="1" t="s">
        <v>9339</v>
      </c>
      <c r="D743" s="1" t="s">
        <v>9340</v>
      </c>
      <c r="E743" s="1">
        <v>742</v>
      </c>
      <c r="F743" s="1">
        <v>4</v>
      </c>
      <c r="G743" s="1" t="s">
        <v>1687</v>
      </c>
      <c r="H743" s="1" t="s">
        <v>4198</v>
      </c>
      <c r="I743" s="1">
        <v>17</v>
      </c>
      <c r="J743" s="1" t="s">
        <v>2311</v>
      </c>
      <c r="K743" s="1" t="s">
        <v>4218</v>
      </c>
      <c r="L743" s="1">
        <v>1</v>
      </c>
      <c r="M743" s="1" t="s">
        <v>8301</v>
      </c>
      <c r="N743" s="1" t="s">
        <v>8302</v>
      </c>
      <c r="T743" s="1" t="s">
        <v>8928</v>
      </c>
      <c r="U743" s="1" t="s">
        <v>37</v>
      </c>
      <c r="V743" s="1" t="s">
        <v>4283</v>
      </c>
      <c r="W743" s="1" t="s">
        <v>1765</v>
      </c>
      <c r="X743" s="1" t="s">
        <v>4368</v>
      </c>
      <c r="Y743" s="1" t="s">
        <v>1569</v>
      </c>
      <c r="Z743" s="1" t="s">
        <v>7458</v>
      </c>
      <c r="AC743" s="1">
        <v>49</v>
      </c>
      <c r="AD743" s="1" t="s">
        <v>83</v>
      </c>
      <c r="AE743" s="1" t="s">
        <v>5209</v>
      </c>
      <c r="AJ743" s="1" t="s">
        <v>17</v>
      </c>
      <c r="AK743" s="1" t="s">
        <v>5254</v>
      </c>
      <c r="AL743" s="1" t="s">
        <v>1766</v>
      </c>
      <c r="AM743" s="1" t="s">
        <v>5301</v>
      </c>
      <c r="AT743" s="1" t="s">
        <v>42</v>
      </c>
      <c r="AU743" s="1" t="s">
        <v>5332</v>
      </c>
      <c r="AV743" s="1" t="s">
        <v>2312</v>
      </c>
      <c r="AW743" s="1" t="s">
        <v>5667</v>
      </c>
      <c r="BG743" s="1" t="s">
        <v>42</v>
      </c>
      <c r="BH743" s="1" t="s">
        <v>5332</v>
      </c>
      <c r="BI743" s="1" t="s">
        <v>1768</v>
      </c>
      <c r="BJ743" s="1" t="s">
        <v>6219</v>
      </c>
      <c r="BK743" s="1" t="s">
        <v>42</v>
      </c>
      <c r="BL743" s="1" t="s">
        <v>5332</v>
      </c>
      <c r="BM743" s="1" t="s">
        <v>1769</v>
      </c>
      <c r="BN743" s="1" t="s">
        <v>6638</v>
      </c>
      <c r="BO743" s="1" t="s">
        <v>42</v>
      </c>
      <c r="BP743" s="1" t="s">
        <v>5332</v>
      </c>
      <c r="BQ743" s="1" t="s">
        <v>2313</v>
      </c>
      <c r="BR743" s="1" t="s">
        <v>7554</v>
      </c>
      <c r="BS743" s="1" t="s">
        <v>88</v>
      </c>
      <c r="BT743" s="1" t="s">
        <v>7489</v>
      </c>
    </row>
    <row r="744" spans="1:72" ht="13.5" customHeight="1">
      <c r="A744" s="5" t="str">
        <f t="shared" si="39"/>
        <v>1861_화현내_0168</v>
      </c>
      <c r="B744" s="1">
        <v>1861</v>
      </c>
      <c r="C744" s="1" t="s">
        <v>9339</v>
      </c>
      <c r="D744" s="1" t="s">
        <v>9340</v>
      </c>
      <c r="E744" s="1">
        <v>743</v>
      </c>
      <c r="F744" s="1">
        <v>4</v>
      </c>
      <c r="G744" s="1" t="s">
        <v>1687</v>
      </c>
      <c r="H744" s="1" t="s">
        <v>4198</v>
      </c>
      <c r="I744" s="1">
        <v>17</v>
      </c>
      <c r="L744" s="1">
        <v>1</v>
      </c>
      <c r="M744" s="1" t="s">
        <v>8301</v>
      </c>
      <c r="N744" s="1" t="s">
        <v>8302</v>
      </c>
      <c r="S744" s="1" t="s">
        <v>49</v>
      </c>
      <c r="T744" s="1" t="s">
        <v>967</v>
      </c>
      <c r="W744" s="1" t="s">
        <v>38</v>
      </c>
      <c r="X744" s="1" t="s">
        <v>4338</v>
      </c>
      <c r="Y744" s="1" t="s">
        <v>51</v>
      </c>
      <c r="Z744" s="1" t="s">
        <v>4387</v>
      </c>
      <c r="AC744" s="1">
        <v>49</v>
      </c>
      <c r="AD744" s="1" t="s">
        <v>405</v>
      </c>
      <c r="AE744" s="1" t="s">
        <v>5233</v>
      </c>
      <c r="AT744" s="1" t="s">
        <v>42</v>
      </c>
      <c r="AU744" s="1" t="s">
        <v>5332</v>
      </c>
      <c r="AV744" s="1" t="s">
        <v>2314</v>
      </c>
      <c r="AW744" s="1" t="s">
        <v>4593</v>
      </c>
      <c r="BG744" s="1" t="s">
        <v>42</v>
      </c>
      <c r="BH744" s="1" t="s">
        <v>5332</v>
      </c>
      <c r="BI744" s="1" t="s">
        <v>648</v>
      </c>
      <c r="BJ744" s="1" t="s">
        <v>4562</v>
      </c>
      <c r="BK744" s="1" t="s">
        <v>42</v>
      </c>
      <c r="BL744" s="1" t="s">
        <v>5332</v>
      </c>
      <c r="BM744" s="1" t="s">
        <v>2315</v>
      </c>
      <c r="BN744" s="1" t="s">
        <v>5045</v>
      </c>
      <c r="BO744" s="1" t="s">
        <v>42</v>
      </c>
      <c r="BP744" s="1" t="s">
        <v>5332</v>
      </c>
      <c r="BQ744" s="1" t="s">
        <v>2316</v>
      </c>
      <c r="BR744" s="1" t="s">
        <v>7107</v>
      </c>
      <c r="BS744" s="1" t="s">
        <v>229</v>
      </c>
      <c r="BT744" s="1" t="s">
        <v>5311</v>
      </c>
    </row>
    <row r="745" spans="1:29" ht="13.5" customHeight="1">
      <c r="A745" s="5" t="str">
        <f t="shared" si="39"/>
        <v>1861_화현내_0168</v>
      </c>
      <c r="B745" s="1">
        <v>1861</v>
      </c>
      <c r="C745" s="1" t="s">
        <v>9339</v>
      </c>
      <c r="D745" s="1" t="s">
        <v>9340</v>
      </c>
      <c r="E745" s="1">
        <v>744</v>
      </c>
      <c r="F745" s="1">
        <v>4</v>
      </c>
      <c r="G745" s="1" t="s">
        <v>1687</v>
      </c>
      <c r="H745" s="1" t="s">
        <v>4198</v>
      </c>
      <c r="I745" s="1">
        <v>17</v>
      </c>
      <c r="L745" s="1">
        <v>1</v>
      </c>
      <c r="M745" s="1" t="s">
        <v>8301</v>
      </c>
      <c r="N745" s="1" t="s">
        <v>8302</v>
      </c>
      <c r="T745" s="1" t="s">
        <v>8992</v>
      </c>
      <c r="U745" s="1" t="s">
        <v>59</v>
      </c>
      <c r="V745" s="1" t="s">
        <v>4282</v>
      </c>
      <c r="Y745" s="1" t="s">
        <v>2317</v>
      </c>
      <c r="Z745" s="1" t="s">
        <v>4879</v>
      </c>
      <c r="AC745" s="1">
        <v>19</v>
      </c>
    </row>
    <row r="746" spans="1:72" ht="13.5" customHeight="1">
      <c r="A746" s="5" t="str">
        <f t="shared" si="39"/>
        <v>1861_화현내_0168</v>
      </c>
      <c r="B746" s="1">
        <v>1861</v>
      </c>
      <c r="C746" s="1" t="s">
        <v>9339</v>
      </c>
      <c r="D746" s="1" t="s">
        <v>9340</v>
      </c>
      <c r="E746" s="1">
        <v>745</v>
      </c>
      <c r="F746" s="1">
        <v>4</v>
      </c>
      <c r="G746" s="1" t="s">
        <v>1687</v>
      </c>
      <c r="H746" s="1" t="s">
        <v>4198</v>
      </c>
      <c r="I746" s="1">
        <v>17</v>
      </c>
      <c r="L746" s="1">
        <v>2</v>
      </c>
      <c r="M746" s="1" t="s">
        <v>2311</v>
      </c>
      <c r="N746" s="1" t="s">
        <v>4218</v>
      </c>
      <c r="T746" s="1" t="s">
        <v>9116</v>
      </c>
      <c r="U746" s="1" t="s">
        <v>105</v>
      </c>
      <c r="V746" s="1" t="s">
        <v>4280</v>
      </c>
      <c r="W746" s="1" t="s">
        <v>38</v>
      </c>
      <c r="X746" s="1" t="s">
        <v>4338</v>
      </c>
      <c r="Y746" s="1" t="s">
        <v>2318</v>
      </c>
      <c r="Z746" s="1" t="s">
        <v>4878</v>
      </c>
      <c r="AC746" s="1">
        <v>65</v>
      </c>
      <c r="AD746" s="1" t="s">
        <v>755</v>
      </c>
      <c r="AE746" s="1" t="s">
        <v>5205</v>
      </c>
      <c r="AJ746" s="1" t="s">
        <v>17</v>
      </c>
      <c r="AK746" s="1" t="s">
        <v>5254</v>
      </c>
      <c r="AL746" s="1" t="s">
        <v>41</v>
      </c>
      <c r="AM746" s="1" t="s">
        <v>5259</v>
      </c>
      <c r="AT746" s="1" t="s">
        <v>2319</v>
      </c>
      <c r="AU746" s="1" t="s">
        <v>5342</v>
      </c>
      <c r="AV746" s="1" t="s">
        <v>1767</v>
      </c>
      <c r="AW746" s="1" t="s">
        <v>5607</v>
      </c>
      <c r="BG746" s="1" t="s">
        <v>1394</v>
      </c>
      <c r="BH746" s="1" t="s">
        <v>4320</v>
      </c>
      <c r="BI746" s="1" t="s">
        <v>2320</v>
      </c>
      <c r="BJ746" s="1" t="s">
        <v>6218</v>
      </c>
      <c r="BK746" s="1" t="s">
        <v>105</v>
      </c>
      <c r="BL746" s="1" t="s">
        <v>4280</v>
      </c>
      <c r="BM746" s="1" t="s">
        <v>1921</v>
      </c>
      <c r="BN746" s="1" t="s">
        <v>6604</v>
      </c>
      <c r="BO746" s="1" t="s">
        <v>1394</v>
      </c>
      <c r="BP746" s="1" t="s">
        <v>4320</v>
      </c>
      <c r="BQ746" s="1" t="s">
        <v>1922</v>
      </c>
      <c r="BR746" s="1" t="s">
        <v>7786</v>
      </c>
      <c r="BS746" s="1" t="s">
        <v>58</v>
      </c>
      <c r="BT746" s="1" t="s">
        <v>5258</v>
      </c>
    </row>
    <row r="747" spans="1:72" ht="13.5" customHeight="1">
      <c r="A747" s="5" t="str">
        <f aca="true" t="shared" si="40" ref="A747:A779">HYPERLINK("http://kyu.snu.ac.kr/sdhj/index.jsp?type=hj/GK14782_00IH_0001_0169.jpg","1861_화현내_0169")</f>
        <v>1861_화현내_0169</v>
      </c>
      <c r="B747" s="1">
        <v>1861</v>
      </c>
      <c r="C747" s="1" t="s">
        <v>9339</v>
      </c>
      <c r="D747" s="1" t="s">
        <v>9340</v>
      </c>
      <c r="E747" s="1">
        <v>746</v>
      </c>
      <c r="F747" s="1">
        <v>4</v>
      </c>
      <c r="G747" s="1" t="s">
        <v>1687</v>
      </c>
      <c r="H747" s="1" t="s">
        <v>4198</v>
      </c>
      <c r="I747" s="1">
        <v>17</v>
      </c>
      <c r="L747" s="1">
        <v>3</v>
      </c>
      <c r="M747" s="1" t="s">
        <v>8303</v>
      </c>
      <c r="N747" s="1" t="s">
        <v>8304</v>
      </c>
      <c r="T747" s="1" t="s">
        <v>8928</v>
      </c>
      <c r="U747" s="1" t="s">
        <v>105</v>
      </c>
      <c r="V747" s="1" t="s">
        <v>4280</v>
      </c>
      <c r="W747" s="1" t="s">
        <v>549</v>
      </c>
      <c r="X747" s="1" t="s">
        <v>4336</v>
      </c>
      <c r="Y747" s="1" t="s">
        <v>2321</v>
      </c>
      <c r="Z747" s="1" t="s">
        <v>7455</v>
      </c>
      <c r="AC747" s="1">
        <v>30</v>
      </c>
      <c r="AD747" s="1" t="s">
        <v>183</v>
      </c>
      <c r="AE747" s="1" t="s">
        <v>5218</v>
      </c>
      <c r="AJ747" s="1" t="s">
        <v>17</v>
      </c>
      <c r="AK747" s="1" t="s">
        <v>5254</v>
      </c>
      <c r="AL747" s="1" t="s">
        <v>180</v>
      </c>
      <c r="AM747" s="1" t="s">
        <v>5255</v>
      </c>
      <c r="AT747" s="1" t="s">
        <v>105</v>
      </c>
      <c r="AU747" s="1" t="s">
        <v>4280</v>
      </c>
      <c r="AV747" s="1" t="s">
        <v>2322</v>
      </c>
      <c r="AW747" s="1" t="s">
        <v>5666</v>
      </c>
      <c r="BG747" s="1" t="s">
        <v>105</v>
      </c>
      <c r="BH747" s="1" t="s">
        <v>4280</v>
      </c>
      <c r="BI747" s="1" t="s">
        <v>2200</v>
      </c>
      <c r="BJ747" s="1" t="s">
        <v>6217</v>
      </c>
      <c r="BM747" s="1" t="s">
        <v>2201</v>
      </c>
      <c r="BN747" s="1" t="s">
        <v>6637</v>
      </c>
      <c r="BO747" s="1" t="s">
        <v>105</v>
      </c>
      <c r="BP747" s="1" t="s">
        <v>4280</v>
      </c>
      <c r="BQ747" s="1" t="s">
        <v>2323</v>
      </c>
      <c r="BR747" s="1" t="s">
        <v>7577</v>
      </c>
      <c r="BS747" s="1" t="s">
        <v>88</v>
      </c>
      <c r="BT747" s="1" t="s">
        <v>7489</v>
      </c>
    </row>
    <row r="748" spans="1:72" ht="13.5" customHeight="1">
      <c r="A748" s="5" t="str">
        <f t="shared" si="40"/>
        <v>1861_화현내_0169</v>
      </c>
      <c r="B748" s="1">
        <v>1861</v>
      </c>
      <c r="C748" s="1" t="s">
        <v>9339</v>
      </c>
      <c r="D748" s="1" t="s">
        <v>9340</v>
      </c>
      <c r="E748" s="1">
        <v>747</v>
      </c>
      <c r="F748" s="1">
        <v>4</v>
      </c>
      <c r="G748" s="1" t="s">
        <v>1687</v>
      </c>
      <c r="H748" s="1" t="s">
        <v>4198</v>
      </c>
      <c r="I748" s="1">
        <v>17</v>
      </c>
      <c r="L748" s="1">
        <v>3</v>
      </c>
      <c r="M748" s="1" t="s">
        <v>8303</v>
      </c>
      <c r="N748" s="1" t="s">
        <v>8304</v>
      </c>
      <c r="S748" s="1" t="s">
        <v>49</v>
      </c>
      <c r="T748" s="1" t="s">
        <v>967</v>
      </c>
      <c r="W748" s="1" t="s">
        <v>135</v>
      </c>
      <c r="X748" s="1" t="s">
        <v>8958</v>
      </c>
      <c r="Y748" s="1" t="s">
        <v>10</v>
      </c>
      <c r="Z748" s="1" t="s">
        <v>4364</v>
      </c>
      <c r="AC748" s="1">
        <v>28</v>
      </c>
      <c r="AD748" s="1" t="s">
        <v>575</v>
      </c>
      <c r="AE748" s="1" t="s">
        <v>5211</v>
      </c>
      <c r="AJ748" s="1" t="s">
        <v>17</v>
      </c>
      <c r="AK748" s="1" t="s">
        <v>5254</v>
      </c>
      <c r="AL748" s="1" t="s">
        <v>74</v>
      </c>
      <c r="AM748" s="1" t="s">
        <v>4740</v>
      </c>
      <c r="AT748" s="1" t="s">
        <v>105</v>
      </c>
      <c r="AU748" s="1" t="s">
        <v>4280</v>
      </c>
      <c r="AV748" s="1" t="s">
        <v>2324</v>
      </c>
      <c r="AW748" s="1" t="s">
        <v>5665</v>
      </c>
      <c r="BG748" s="1" t="s">
        <v>105</v>
      </c>
      <c r="BH748" s="1" t="s">
        <v>4280</v>
      </c>
      <c r="BI748" s="1" t="s">
        <v>2048</v>
      </c>
      <c r="BJ748" s="1" t="s">
        <v>5710</v>
      </c>
      <c r="BK748" s="1" t="s">
        <v>105</v>
      </c>
      <c r="BL748" s="1" t="s">
        <v>4280</v>
      </c>
      <c r="BM748" s="1" t="s">
        <v>295</v>
      </c>
      <c r="BN748" s="1" t="s">
        <v>5183</v>
      </c>
      <c r="BO748" s="1" t="s">
        <v>105</v>
      </c>
      <c r="BP748" s="1" t="s">
        <v>4280</v>
      </c>
      <c r="BQ748" s="1" t="s">
        <v>2325</v>
      </c>
      <c r="BR748" s="1" t="s">
        <v>7584</v>
      </c>
      <c r="BS748" s="1" t="s">
        <v>88</v>
      </c>
      <c r="BT748" s="1" t="s">
        <v>7489</v>
      </c>
    </row>
    <row r="749" spans="1:72" ht="13.5" customHeight="1">
      <c r="A749" s="5" t="str">
        <f t="shared" si="40"/>
        <v>1861_화현내_0169</v>
      </c>
      <c r="B749" s="1">
        <v>1861</v>
      </c>
      <c r="C749" s="1" t="s">
        <v>9339</v>
      </c>
      <c r="D749" s="1" t="s">
        <v>9340</v>
      </c>
      <c r="E749" s="1">
        <v>748</v>
      </c>
      <c r="F749" s="1">
        <v>4</v>
      </c>
      <c r="G749" s="1" t="s">
        <v>1687</v>
      </c>
      <c r="H749" s="1" t="s">
        <v>4198</v>
      </c>
      <c r="I749" s="1">
        <v>17</v>
      </c>
      <c r="L749" s="1">
        <v>4</v>
      </c>
      <c r="M749" s="1" t="s">
        <v>8305</v>
      </c>
      <c r="N749" s="1" t="s">
        <v>8306</v>
      </c>
      <c r="T749" s="1" t="s">
        <v>8795</v>
      </c>
      <c r="U749" s="1" t="s">
        <v>105</v>
      </c>
      <c r="V749" s="1" t="s">
        <v>4280</v>
      </c>
      <c r="W749" s="1" t="s">
        <v>1090</v>
      </c>
      <c r="X749" s="1" t="s">
        <v>4347</v>
      </c>
      <c r="Y749" s="1" t="s">
        <v>2326</v>
      </c>
      <c r="Z749" s="1" t="s">
        <v>4877</v>
      </c>
      <c r="AC749" s="1">
        <v>52</v>
      </c>
      <c r="AD749" s="1" t="s">
        <v>120</v>
      </c>
      <c r="AE749" s="1" t="s">
        <v>5232</v>
      </c>
      <c r="AJ749" s="1" t="s">
        <v>17</v>
      </c>
      <c r="AK749" s="1" t="s">
        <v>5254</v>
      </c>
      <c r="AL749" s="1" t="s">
        <v>1087</v>
      </c>
      <c r="AM749" s="1" t="s">
        <v>5279</v>
      </c>
      <c r="AT749" s="1" t="s">
        <v>105</v>
      </c>
      <c r="AU749" s="1" t="s">
        <v>4280</v>
      </c>
      <c r="AV749" s="1" t="s">
        <v>2327</v>
      </c>
      <c r="AW749" s="1" t="s">
        <v>5664</v>
      </c>
      <c r="BG749" s="1" t="s">
        <v>105</v>
      </c>
      <c r="BH749" s="1" t="s">
        <v>4280</v>
      </c>
      <c r="BI749" s="1" t="s">
        <v>2328</v>
      </c>
      <c r="BJ749" s="1" t="s">
        <v>6216</v>
      </c>
      <c r="BK749" s="1" t="s">
        <v>105</v>
      </c>
      <c r="BL749" s="1" t="s">
        <v>4280</v>
      </c>
      <c r="BM749" s="1" t="s">
        <v>2053</v>
      </c>
      <c r="BN749" s="1" t="s">
        <v>6234</v>
      </c>
      <c r="BO749" s="1" t="s">
        <v>105</v>
      </c>
      <c r="BP749" s="1" t="s">
        <v>4280</v>
      </c>
      <c r="BQ749" s="1" t="s">
        <v>2329</v>
      </c>
      <c r="BR749" s="1" t="s">
        <v>7106</v>
      </c>
      <c r="BS749" s="1" t="s">
        <v>53</v>
      </c>
      <c r="BT749" s="1" t="s">
        <v>5260</v>
      </c>
    </row>
    <row r="750" spans="1:72" ht="13.5" customHeight="1">
      <c r="A750" s="5" t="str">
        <f t="shared" si="40"/>
        <v>1861_화현내_0169</v>
      </c>
      <c r="B750" s="1">
        <v>1861</v>
      </c>
      <c r="C750" s="1" t="s">
        <v>9339</v>
      </c>
      <c r="D750" s="1" t="s">
        <v>9340</v>
      </c>
      <c r="E750" s="1">
        <v>749</v>
      </c>
      <c r="F750" s="1">
        <v>4</v>
      </c>
      <c r="G750" s="1" t="s">
        <v>1687</v>
      </c>
      <c r="H750" s="1" t="s">
        <v>4198</v>
      </c>
      <c r="I750" s="1">
        <v>17</v>
      </c>
      <c r="L750" s="1">
        <v>4</v>
      </c>
      <c r="M750" s="1" t="s">
        <v>8305</v>
      </c>
      <c r="N750" s="1" t="s">
        <v>8306</v>
      </c>
      <c r="S750" s="1" t="s">
        <v>49</v>
      </c>
      <c r="T750" s="1" t="s">
        <v>967</v>
      </c>
      <c r="W750" s="1" t="s">
        <v>671</v>
      </c>
      <c r="X750" s="1" t="s">
        <v>4353</v>
      </c>
      <c r="Y750" s="1" t="s">
        <v>10</v>
      </c>
      <c r="Z750" s="1" t="s">
        <v>4364</v>
      </c>
      <c r="AC750" s="1">
        <v>52</v>
      </c>
      <c r="AD750" s="1" t="s">
        <v>120</v>
      </c>
      <c r="AE750" s="1" t="s">
        <v>5232</v>
      </c>
      <c r="AJ750" s="1" t="s">
        <v>17</v>
      </c>
      <c r="AK750" s="1" t="s">
        <v>5254</v>
      </c>
      <c r="AL750" s="1" t="s">
        <v>672</v>
      </c>
      <c r="AM750" s="1" t="s">
        <v>5300</v>
      </c>
      <c r="AT750" s="1" t="s">
        <v>105</v>
      </c>
      <c r="AU750" s="1" t="s">
        <v>4280</v>
      </c>
      <c r="AV750" s="1" t="s">
        <v>2181</v>
      </c>
      <c r="AW750" s="1" t="s">
        <v>4908</v>
      </c>
      <c r="BG750" s="1" t="s">
        <v>105</v>
      </c>
      <c r="BH750" s="1" t="s">
        <v>4280</v>
      </c>
      <c r="BI750" s="1" t="s">
        <v>1962</v>
      </c>
      <c r="BJ750" s="1" t="s">
        <v>5542</v>
      </c>
      <c r="BK750" s="1" t="s">
        <v>105</v>
      </c>
      <c r="BL750" s="1" t="s">
        <v>4280</v>
      </c>
      <c r="BM750" s="1" t="s">
        <v>2330</v>
      </c>
      <c r="BN750" s="1" t="s">
        <v>5379</v>
      </c>
      <c r="BO750" s="1" t="s">
        <v>105</v>
      </c>
      <c r="BP750" s="1" t="s">
        <v>4280</v>
      </c>
      <c r="BQ750" s="1" t="s">
        <v>2331</v>
      </c>
      <c r="BR750" s="1" t="s">
        <v>7105</v>
      </c>
      <c r="BS750" s="1" t="s">
        <v>48</v>
      </c>
      <c r="BT750" s="1" t="s">
        <v>5276</v>
      </c>
    </row>
    <row r="751" spans="1:72" ht="13.5" customHeight="1">
      <c r="A751" s="5" t="str">
        <f t="shared" si="40"/>
        <v>1861_화현내_0169</v>
      </c>
      <c r="B751" s="1">
        <v>1861</v>
      </c>
      <c r="C751" s="1" t="s">
        <v>9339</v>
      </c>
      <c r="D751" s="1" t="s">
        <v>9340</v>
      </c>
      <c r="E751" s="1">
        <v>750</v>
      </c>
      <c r="F751" s="1">
        <v>4</v>
      </c>
      <c r="G751" s="1" t="s">
        <v>1687</v>
      </c>
      <c r="H751" s="1" t="s">
        <v>4198</v>
      </c>
      <c r="I751" s="1">
        <v>17</v>
      </c>
      <c r="L751" s="1">
        <v>5</v>
      </c>
      <c r="M751" s="1" t="s">
        <v>8307</v>
      </c>
      <c r="N751" s="1" t="s">
        <v>8308</v>
      </c>
      <c r="T751" s="1" t="s">
        <v>8779</v>
      </c>
      <c r="U751" s="1" t="s">
        <v>105</v>
      </c>
      <c r="V751" s="1" t="s">
        <v>4280</v>
      </c>
      <c r="W751" s="1" t="s">
        <v>38</v>
      </c>
      <c r="X751" s="1" t="s">
        <v>4338</v>
      </c>
      <c r="Y751" s="1" t="s">
        <v>2332</v>
      </c>
      <c r="Z751" s="1" t="s">
        <v>4876</v>
      </c>
      <c r="AC751" s="1">
        <v>43</v>
      </c>
      <c r="AD751" s="1" t="s">
        <v>136</v>
      </c>
      <c r="AE751" s="1" t="s">
        <v>5237</v>
      </c>
      <c r="AJ751" s="1" t="s">
        <v>17</v>
      </c>
      <c r="AK751" s="1" t="s">
        <v>5254</v>
      </c>
      <c r="AL751" s="1" t="s">
        <v>41</v>
      </c>
      <c r="AM751" s="1" t="s">
        <v>5259</v>
      </c>
      <c r="AT751" s="1" t="s">
        <v>105</v>
      </c>
      <c r="AU751" s="1" t="s">
        <v>4280</v>
      </c>
      <c r="AV751" s="1" t="s">
        <v>2333</v>
      </c>
      <c r="AW751" s="1" t="s">
        <v>5663</v>
      </c>
      <c r="BG751" s="1" t="s">
        <v>105</v>
      </c>
      <c r="BH751" s="1" t="s">
        <v>4280</v>
      </c>
      <c r="BI751" s="1" t="s">
        <v>1193</v>
      </c>
      <c r="BJ751" s="1" t="s">
        <v>6215</v>
      </c>
      <c r="BK751" s="1" t="s">
        <v>105</v>
      </c>
      <c r="BL751" s="1" t="s">
        <v>4280</v>
      </c>
      <c r="BM751" s="1" t="s">
        <v>851</v>
      </c>
      <c r="BN751" s="1" t="s">
        <v>6168</v>
      </c>
      <c r="BO751" s="1" t="s">
        <v>105</v>
      </c>
      <c r="BP751" s="1" t="s">
        <v>4280</v>
      </c>
      <c r="BQ751" s="1" t="s">
        <v>2334</v>
      </c>
      <c r="BR751" s="1" t="s">
        <v>7831</v>
      </c>
      <c r="BS751" s="1" t="s">
        <v>95</v>
      </c>
      <c r="BT751" s="1" t="s">
        <v>5256</v>
      </c>
    </row>
    <row r="752" spans="1:72" ht="13.5" customHeight="1">
      <c r="A752" s="5" t="str">
        <f t="shared" si="40"/>
        <v>1861_화현내_0169</v>
      </c>
      <c r="B752" s="1">
        <v>1861</v>
      </c>
      <c r="C752" s="1" t="s">
        <v>9339</v>
      </c>
      <c r="D752" s="1" t="s">
        <v>9340</v>
      </c>
      <c r="E752" s="1">
        <v>751</v>
      </c>
      <c r="F752" s="1">
        <v>4</v>
      </c>
      <c r="G752" s="1" t="s">
        <v>1687</v>
      </c>
      <c r="H752" s="1" t="s">
        <v>4198</v>
      </c>
      <c r="I752" s="1">
        <v>17</v>
      </c>
      <c r="L752" s="1">
        <v>5</v>
      </c>
      <c r="M752" s="1" t="s">
        <v>8307</v>
      </c>
      <c r="N752" s="1" t="s">
        <v>8308</v>
      </c>
      <c r="S752" s="1" t="s">
        <v>49</v>
      </c>
      <c r="T752" s="1" t="s">
        <v>967</v>
      </c>
      <c r="W752" s="1" t="s">
        <v>139</v>
      </c>
      <c r="X752" s="1" t="s">
        <v>9117</v>
      </c>
      <c r="Y752" s="1" t="s">
        <v>10</v>
      </c>
      <c r="Z752" s="1" t="s">
        <v>4364</v>
      </c>
      <c r="AC752" s="1">
        <v>43</v>
      </c>
      <c r="AJ752" s="1" t="s">
        <v>17</v>
      </c>
      <c r="AK752" s="1" t="s">
        <v>5254</v>
      </c>
      <c r="AL752" s="1" t="s">
        <v>141</v>
      </c>
      <c r="AM752" s="1" t="s">
        <v>5296</v>
      </c>
      <c r="AT752" s="1" t="s">
        <v>105</v>
      </c>
      <c r="AU752" s="1" t="s">
        <v>4280</v>
      </c>
      <c r="AV752" s="1" t="s">
        <v>2009</v>
      </c>
      <c r="AW752" s="1" t="s">
        <v>5662</v>
      </c>
      <c r="BG752" s="1" t="s">
        <v>105</v>
      </c>
      <c r="BH752" s="1" t="s">
        <v>4280</v>
      </c>
      <c r="BI752" s="1" t="s">
        <v>2335</v>
      </c>
      <c r="BJ752" s="1" t="s">
        <v>6214</v>
      </c>
      <c r="BK752" s="1" t="s">
        <v>105</v>
      </c>
      <c r="BL752" s="1" t="s">
        <v>4280</v>
      </c>
      <c r="BM752" s="1" t="s">
        <v>2336</v>
      </c>
      <c r="BN752" s="1" t="s">
        <v>5595</v>
      </c>
      <c r="BO752" s="1" t="s">
        <v>105</v>
      </c>
      <c r="BP752" s="1" t="s">
        <v>4280</v>
      </c>
      <c r="BQ752" s="1" t="s">
        <v>2337</v>
      </c>
      <c r="BR752" s="1" t="s">
        <v>7544</v>
      </c>
      <c r="BS752" s="1" t="s">
        <v>125</v>
      </c>
      <c r="BT752" s="1" t="s">
        <v>5270</v>
      </c>
    </row>
    <row r="753" spans="1:72" ht="13.5" customHeight="1">
      <c r="A753" s="5" t="str">
        <f t="shared" si="40"/>
        <v>1861_화현내_0169</v>
      </c>
      <c r="B753" s="1">
        <v>1861</v>
      </c>
      <c r="C753" s="1" t="s">
        <v>9339</v>
      </c>
      <c r="D753" s="1" t="s">
        <v>9340</v>
      </c>
      <c r="E753" s="1">
        <v>752</v>
      </c>
      <c r="F753" s="1">
        <v>4</v>
      </c>
      <c r="G753" s="1" t="s">
        <v>1687</v>
      </c>
      <c r="H753" s="1" t="s">
        <v>4198</v>
      </c>
      <c r="I753" s="1">
        <v>17</v>
      </c>
      <c r="L753" s="1">
        <v>6</v>
      </c>
      <c r="M753" s="1" t="s">
        <v>8309</v>
      </c>
      <c r="N753" s="1" t="s">
        <v>8310</v>
      </c>
      <c r="T753" s="1" t="s">
        <v>8846</v>
      </c>
      <c r="U753" s="1" t="s">
        <v>37</v>
      </c>
      <c r="V753" s="1" t="s">
        <v>4283</v>
      </c>
      <c r="W753" s="1" t="s">
        <v>135</v>
      </c>
      <c r="X753" s="1" t="s">
        <v>8847</v>
      </c>
      <c r="Y753" s="1" t="s">
        <v>2338</v>
      </c>
      <c r="Z753" s="1" t="s">
        <v>4875</v>
      </c>
      <c r="AC753" s="1">
        <v>54</v>
      </c>
      <c r="AD753" s="1" t="s">
        <v>221</v>
      </c>
      <c r="AE753" s="1" t="s">
        <v>5245</v>
      </c>
      <c r="AJ753" s="1" t="s">
        <v>17</v>
      </c>
      <c r="AK753" s="1" t="s">
        <v>5254</v>
      </c>
      <c r="AL753" s="1" t="s">
        <v>2339</v>
      </c>
      <c r="AM753" s="1" t="s">
        <v>5299</v>
      </c>
      <c r="AT753" s="1" t="s">
        <v>927</v>
      </c>
      <c r="AU753" s="1" t="s">
        <v>5341</v>
      </c>
      <c r="AV753" s="1" t="s">
        <v>2340</v>
      </c>
      <c r="AW753" s="1" t="s">
        <v>5365</v>
      </c>
      <c r="BG753" s="1" t="s">
        <v>1776</v>
      </c>
      <c r="BH753" s="1" t="s">
        <v>5959</v>
      </c>
      <c r="BI753" s="1" t="s">
        <v>2341</v>
      </c>
      <c r="BJ753" s="1" t="s">
        <v>6213</v>
      </c>
      <c r="BK753" s="1" t="s">
        <v>42</v>
      </c>
      <c r="BL753" s="1" t="s">
        <v>5332</v>
      </c>
      <c r="BM753" s="1" t="s">
        <v>2342</v>
      </c>
      <c r="BN753" s="1" t="s">
        <v>6636</v>
      </c>
      <c r="BO753" s="1" t="s">
        <v>2343</v>
      </c>
      <c r="BP753" s="1" t="s">
        <v>9118</v>
      </c>
      <c r="BQ753" s="1" t="s">
        <v>2344</v>
      </c>
      <c r="BR753" s="1" t="s">
        <v>7104</v>
      </c>
      <c r="BS753" s="1" t="s">
        <v>248</v>
      </c>
      <c r="BT753" s="1" t="s">
        <v>5263</v>
      </c>
    </row>
    <row r="754" spans="1:72" ht="13.5" customHeight="1">
      <c r="A754" s="5" t="str">
        <f t="shared" si="40"/>
        <v>1861_화현내_0169</v>
      </c>
      <c r="B754" s="1">
        <v>1861</v>
      </c>
      <c r="C754" s="1" t="s">
        <v>9339</v>
      </c>
      <c r="D754" s="1" t="s">
        <v>9340</v>
      </c>
      <c r="E754" s="1">
        <v>753</v>
      </c>
      <c r="F754" s="1">
        <v>4</v>
      </c>
      <c r="G754" s="1" t="s">
        <v>1687</v>
      </c>
      <c r="H754" s="1" t="s">
        <v>4198</v>
      </c>
      <c r="I754" s="1">
        <v>17</v>
      </c>
      <c r="L754" s="1">
        <v>6</v>
      </c>
      <c r="M754" s="1" t="s">
        <v>8309</v>
      </c>
      <c r="N754" s="1" t="s">
        <v>8310</v>
      </c>
      <c r="S754" s="1" t="s">
        <v>49</v>
      </c>
      <c r="T754" s="1" t="s">
        <v>967</v>
      </c>
      <c r="W754" s="1" t="s">
        <v>97</v>
      </c>
      <c r="X754" s="1" t="s">
        <v>9119</v>
      </c>
      <c r="Y754" s="1" t="s">
        <v>51</v>
      </c>
      <c r="Z754" s="1" t="s">
        <v>4387</v>
      </c>
      <c r="AC754" s="1">
        <v>54</v>
      </c>
      <c r="AD754" s="1" t="s">
        <v>221</v>
      </c>
      <c r="AE754" s="1" t="s">
        <v>5245</v>
      </c>
      <c r="AJ754" s="1" t="s">
        <v>17</v>
      </c>
      <c r="AK754" s="1" t="s">
        <v>5254</v>
      </c>
      <c r="AL754" s="1" t="s">
        <v>1675</v>
      </c>
      <c r="AM754" s="1" t="s">
        <v>5298</v>
      </c>
      <c r="AT754" s="1" t="s">
        <v>42</v>
      </c>
      <c r="AU754" s="1" t="s">
        <v>5332</v>
      </c>
      <c r="AV754" s="1" t="s">
        <v>2345</v>
      </c>
      <c r="AW754" s="1" t="s">
        <v>5661</v>
      </c>
      <c r="BG754" s="1" t="s">
        <v>42</v>
      </c>
      <c r="BH754" s="1" t="s">
        <v>5332</v>
      </c>
      <c r="BI754" s="1" t="s">
        <v>2346</v>
      </c>
      <c r="BJ754" s="1" t="s">
        <v>6212</v>
      </c>
      <c r="BK754" s="1" t="s">
        <v>42</v>
      </c>
      <c r="BL754" s="1" t="s">
        <v>5332</v>
      </c>
      <c r="BM754" s="1" t="s">
        <v>2347</v>
      </c>
      <c r="BN754" s="1" t="s">
        <v>6635</v>
      </c>
      <c r="BO754" s="1" t="s">
        <v>42</v>
      </c>
      <c r="BP754" s="1" t="s">
        <v>5332</v>
      </c>
      <c r="BQ754" s="1" t="s">
        <v>2348</v>
      </c>
      <c r="BR754" s="1" t="s">
        <v>7103</v>
      </c>
      <c r="BS754" s="1" t="s">
        <v>41</v>
      </c>
      <c r="BT754" s="1" t="s">
        <v>5259</v>
      </c>
    </row>
    <row r="755" spans="1:29" ht="13.5" customHeight="1">
      <c r="A755" s="5" t="str">
        <f t="shared" si="40"/>
        <v>1861_화현내_0169</v>
      </c>
      <c r="B755" s="1">
        <v>1861</v>
      </c>
      <c r="C755" s="1" t="s">
        <v>9339</v>
      </c>
      <c r="D755" s="1" t="s">
        <v>9340</v>
      </c>
      <c r="E755" s="1">
        <v>754</v>
      </c>
      <c r="F755" s="1">
        <v>4</v>
      </c>
      <c r="G755" s="1" t="s">
        <v>1687</v>
      </c>
      <c r="H755" s="1" t="s">
        <v>4198</v>
      </c>
      <c r="I755" s="1">
        <v>17</v>
      </c>
      <c r="L755" s="1">
        <v>6</v>
      </c>
      <c r="M755" s="1" t="s">
        <v>8309</v>
      </c>
      <c r="N755" s="1" t="s">
        <v>8310</v>
      </c>
      <c r="S755" s="1" t="s">
        <v>181</v>
      </c>
      <c r="T755" s="1" t="s">
        <v>4259</v>
      </c>
      <c r="U755" s="1" t="s">
        <v>37</v>
      </c>
      <c r="V755" s="1" t="s">
        <v>4283</v>
      </c>
      <c r="Y755" s="1" t="s">
        <v>2349</v>
      </c>
      <c r="Z755" s="1" t="s">
        <v>4874</v>
      </c>
      <c r="AC755" s="1">
        <v>36</v>
      </c>
    </row>
    <row r="756" spans="1:29" ht="13.5" customHeight="1">
      <c r="A756" s="5" t="str">
        <f t="shared" si="40"/>
        <v>1861_화현내_0169</v>
      </c>
      <c r="B756" s="1">
        <v>1861</v>
      </c>
      <c r="C756" s="1" t="s">
        <v>9339</v>
      </c>
      <c r="D756" s="1" t="s">
        <v>9340</v>
      </c>
      <c r="E756" s="1">
        <v>755</v>
      </c>
      <c r="F756" s="1">
        <v>4</v>
      </c>
      <c r="G756" s="1" t="s">
        <v>1687</v>
      </c>
      <c r="H756" s="1" t="s">
        <v>4198</v>
      </c>
      <c r="I756" s="1">
        <v>17</v>
      </c>
      <c r="L756" s="1">
        <v>6</v>
      </c>
      <c r="M756" s="1" t="s">
        <v>8309</v>
      </c>
      <c r="N756" s="1" t="s">
        <v>8310</v>
      </c>
      <c r="S756" s="1" t="s">
        <v>184</v>
      </c>
      <c r="T756" s="1" t="s">
        <v>4260</v>
      </c>
      <c r="W756" s="1" t="s">
        <v>533</v>
      </c>
      <c r="X756" s="1" t="s">
        <v>4359</v>
      </c>
      <c r="Y756" s="1" t="s">
        <v>51</v>
      </c>
      <c r="Z756" s="1" t="s">
        <v>4387</v>
      </c>
      <c r="AC756" s="1">
        <v>28</v>
      </c>
    </row>
    <row r="757" spans="1:29" ht="13.5" customHeight="1">
      <c r="A757" s="5" t="str">
        <f t="shared" si="40"/>
        <v>1861_화현내_0169</v>
      </c>
      <c r="B757" s="1">
        <v>1861</v>
      </c>
      <c r="C757" s="1" t="s">
        <v>9339</v>
      </c>
      <c r="D757" s="1" t="s">
        <v>9340</v>
      </c>
      <c r="E757" s="1">
        <v>756</v>
      </c>
      <c r="F757" s="1">
        <v>4</v>
      </c>
      <c r="G757" s="1" t="s">
        <v>1687</v>
      </c>
      <c r="H757" s="1" t="s">
        <v>4198</v>
      </c>
      <c r="I757" s="1">
        <v>17</v>
      </c>
      <c r="L757" s="1">
        <v>6</v>
      </c>
      <c r="M757" s="1" t="s">
        <v>8309</v>
      </c>
      <c r="N757" s="1" t="s">
        <v>8310</v>
      </c>
      <c r="S757" s="1" t="s">
        <v>131</v>
      </c>
      <c r="T757" s="1" t="s">
        <v>4263</v>
      </c>
      <c r="Y757" s="1" t="s">
        <v>2350</v>
      </c>
      <c r="Z757" s="1" t="s">
        <v>4474</v>
      </c>
      <c r="AC757" s="1">
        <v>50</v>
      </c>
    </row>
    <row r="758" spans="1:29" ht="13.5" customHeight="1">
      <c r="A758" s="5" t="str">
        <f t="shared" si="40"/>
        <v>1861_화현내_0169</v>
      </c>
      <c r="B758" s="1">
        <v>1861</v>
      </c>
      <c r="C758" s="1" t="s">
        <v>9339</v>
      </c>
      <c r="D758" s="1" t="s">
        <v>9340</v>
      </c>
      <c r="E758" s="1">
        <v>757</v>
      </c>
      <c r="F758" s="1">
        <v>4</v>
      </c>
      <c r="G758" s="1" t="s">
        <v>1687</v>
      </c>
      <c r="H758" s="1" t="s">
        <v>4198</v>
      </c>
      <c r="I758" s="1">
        <v>17</v>
      </c>
      <c r="L758" s="1">
        <v>6</v>
      </c>
      <c r="M758" s="1" t="s">
        <v>8309</v>
      </c>
      <c r="N758" s="1" t="s">
        <v>8310</v>
      </c>
      <c r="S758" s="1" t="s">
        <v>1418</v>
      </c>
      <c r="T758" s="1" t="s">
        <v>4262</v>
      </c>
      <c r="W758" s="1" t="s">
        <v>50</v>
      </c>
      <c r="X758" s="1" t="s">
        <v>4264</v>
      </c>
      <c r="Y758" s="1" t="s">
        <v>51</v>
      </c>
      <c r="Z758" s="1" t="s">
        <v>4387</v>
      </c>
      <c r="AC758" s="1">
        <v>45</v>
      </c>
    </row>
    <row r="759" spans="1:29" ht="13.5" customHeight="1">
      <c r="A759" s="5" t="str">
        <f t="shared" si="40"/>
        <v>1861_화현내_0169</v>
      </c>
      <c r="B759" s="1">
        <v>1861</v>
      </c>
      <c r="C759" s="1" t="s">
        <v>9339</v>
      </c>
      <c r="D759" s="1" t="s">
        <v>9340</v>
      </c>
      <c r="E759" s="1">
        <v>758</v>
      </c>
      <c r="F759" s="1">
        <v>4</v>
      </c>
      <c r="G759" s="1" t="s">
        <v>1687</v>
      </c>
      <c r="H759" s="1" t="s">
        <v>4198</v>
      </c>
      <c r="I759" s="1">
        <v>17</v>
      </c>
      <c r="L759" s="1">
        <v>6</v>
      </c>
      <c r="M759" s="1" t="s">
        <v>8309</v>
      </c>
      <c r="N759" s="1" t="s">
        <v>8310</v>
      </c>
      <c r="S759" s="1" t="s">
        <v>131</v>
      </c>
      <c r="T759" s="1" t="s">
        <v>4263</v>
      </c>
      <c r="Y759" s="1" t="s">
        <v>2351</v>
      </c>
      <c r="Z759" s="1" t="s">
        <v>4873</v>
      </c>
      <c r="AC759" s="1">
        <v>38</v>
      </c>
    </row>
    <row r="760" spans="1:29" ht="13.5" customHeight="1">
      <c r="A760" s="5" t="str">
        <f t="shared" si="40"/>
        <v>1861_화현내_0169</v>
      </c>
      <c r="B760" s="1">
        <v>1861</v>
      </c>
      <c r="C760" s="1" t="s">
        <v>9339</v>
      </c>
      <c r="D760" s="1" t="s">
        <v>9340</v>
      </c>
      <c r="E760" s="1">
        <v>759</v>
      </c>
      <c r="F760" s="1">
        <v>4</v>
      </c>
      <c r="G760" s="1" t="s">
        <v>1687</v>
      </c>
      <c r="H760" s="1" t="s">
        <v>4198</v>
      </c>
      <c r="I760" s="1">
        <v>17</v>
      </c>
      <c r="L760" s="1">
        <v>6</v>
      </c>
      <c r="M760" s="1" t="s">
        <v>8309</v>
      </c>
      <c r="N760" s="1" t="s">
        <v>8310</v>
      </c>
      <c r="S760" s="1" t="s">
        <v>1010</v>
      </c>
      <c r="T760" s="1" t="s">
        <v>4273</v>
      </c>
      <c r="Y760" s="1" t="s">
        <v>2352</v>
      </c>
      <c r="Z760" s="1" t="s">
        <v>4872</v>
      </c>
      <c r="AC760" s="1">
        <v>22</v>
      </c>
    </row>
    <row r="761" spans="1:29" ht="13.5" customHeight="1">
      <c r="A761" s="5" t="str">
        <f t="shared" si="40"/>
        <v>1861_화현내_0169</v>
      </c>
      <c r="B761" s="1">
        <v>1861</v>
      </c>
      <c r="C761" s="1" t="s">
        <v>9339</v>
      </c>
      <c r="D761" s="1" t="s">
        <v>9340</v>
      </c>
      <c r="E761" s="1">
        <v>760</v>
      </c>
      <c r="F761" s="1">
        <v>4</v>
      </c>
      <c r="G761" s="1" t="s">
        <v>1687</v>
      </c>
      <c r="H761" s="1" t="s">
        <v>4198</v>
      </c>
      <c r="I761" s="1">
        <v>17</v>
      </c>
      <c r="L761" s="1">
        <v>6</v>
      </c>
      <c r="M761" s="1" t="s">
        <v>8309</v>
      </c>
      <c r="N761" s="1" t="s">
        <v>8310</v>
      </c>
      <c r="S761" s="1" t="s">
        <v>1010</v>
      </c>
      <c r="T761" s="1" t="s">
        <v>4273</v>
      </c>
      <c r="Y761" s="1" t="s">
        <v>2353</v>
      </c>
      <c r="Z761" s="1" t="s">
        <v>4871</v>
      </c>
      <c r="AC761" s="1">
        <v>20</v>
      </c>
    </row>
    <row r="762" spans="1:26" ht="13.5" customHeight="1">
      <c r="A762" s="5" t="str">
        <f t="shared" si="40"/>
        <v>1861_화현내_0169</v>
      </c>
      <c r="B762" s="1">
        <v>1861</v>
      </c>
      <c r="C762" s="1" t="s">
        <v>9339</v>
      </c>
      <c r="D762" s="1" t="s">
        <v>9340</v>
      </c>
      <c r="E762" s="1">
        <v>761</v>
      </c>
      <c r="F762" s="1">
        <v>4</v>
      </c>
      <c r="G762" s="1" t="s">
        <v>1687</v>
      </c>
      <c r="H762" s="1" t="s">
        <v>4198</v>
      </c>
      <c r="I762" s="1">
        <v>17</v>
      </c>
      <c r="L762" s="1">
        <v>6</v>
      </c>
      <c r="M762" s="1" t="s">
        <v>8309</v>
      </c>
      <c r="N762" s="1" t="s">
        <v>8310</v>
      </c>
      <c r="T762" s="1" t="s">
        <v>8848</v>
      </c>
      <c r="U762" s="1" t="s">
        <v>61</v>
      </c>
      <c r="V762" s="1" t="s">
        <v>4295</v>
      </c>
      <c r="Y762" s="1" t="s">
        <v>2354</v>
      </c>
      <c r="Z762" s="1" t="s">
        <v>4870</v>
      </c>
    </row>
    <row r="763" spans="1:26" ht="13.5" customHeight="1">
      <c r="A763" s="5" t="str">
        <f t="shared" si="40"/>
        <v>1861_화현내_0169</v>
      </c>
      <c r="B763" s="1">
        <v>1861</v>
      </c>
      <c r="C763" s="1" t="s">
        <v>9339</v>
      </c>
      <c r="D763" s="1" t="s">
        <v>9340</v>
      </c>
      <c r="E763" s="1">
        <v>762</v>
      </c>
      <c r="F763" s="1">
        <v>4</v>
      </c>
      <c r="G763" s="1" t="s">
        <v>1687</v>
      </c>
      <c r="H763" s="1" t="s">
        <v>4198</v>
      </c>
      <c r="I763" s="1">
        <v>17</v>
      </c>
      <c r="L763" s="1">
        <v>6</v>
      </c>
      <c r="M763" s="1" t="s">
        <v>8309</v>
      </c>
      <c r="N763" s="1" t="s">
        <v>8310</v>
      </c>
      <c r="T763" s="1" t="s">
        <v>8848</v>
      </c>
      <c r="U763" s="1" t="s">
        <v>61</v>
      </c>
      <c r="V763" s="1" t="s">
        <v>4295</v>
      </c>
      <c r="Y763" s="1" t="s">
        <v>2355</v>
      </c>
      <c r="Z763" s="1" t="s">
        <v>4869</v>
      </c>
    </row>
    <row r="764" spans="1:26" ht="13.5" customHeight="1">
      <c r="A764" s="5" t="str">
        <f t="shared" si="40"/>
        <v>1861_화현내_0169</v>
      </c>
      <c r="B764" s="1">
        <v>1861</v>
      </c>
      <c r="C764" s="1" t="s">
        <v>9339</v>
      </c>
      <c r="D764" s="1" t="s">
        <v>9340</v>
      </c>
      <c r="E764" s="1">
        <v>763</v>
      </c>
      <c r="F764" s="1">
        <v>4</v>
      </c>
      <c r="G764" s="1" t="s">
        <v>1687</v>
      </c>
      <c r="H764" s="1" t="s">
        <v>4198</v>
      </c>
      <c r="I764" s="1">
        <v>17</v>
      </c>
      <c r="L764" s="1">
        <v>6</v>
      </c>
      <c r="M764" s="1" t="s">
        <v>8309</v>
      </c>
      <c r="N764" s="1" t="s">
        <v>8310</v>
      </c>
      <c r="T764" s="1" t="s">
        <v>8848</v>
      </c>
      <c r="U764" s="1" t="s">
        <v>61</v>
      </c>
      <c r="V764" s="1" t="s">
        <v>4295</v>
      </c>
      <c r="Y764" s="1" t="s">
        <v>2356</v>
      </c>
      <c r="Z764" s="1" t="s">
        <v>4868</v>
      </c>
    </row>
    <row r="765" spans="1:26" ht="13.5" customHeight="1">
      <c r="A765" s="5" t="str">
        <f t="shared" si="40"/>
        <v>1861_화현내_0169</v>
      </c>
      <c r="B765" s="1">
        <v>1861</v>
      </c>
      <c r="C765" s="1" t="s">
        <v>9339</v>
      </c>
      <c r="D765" s="1" t="s">
        <v>9340</v>
      </c>
      <c r="E765" s="1">
        <v>764</v>
      </c>
      <c r="F765" s="1">
        <v>4</v>
      </c>
      <c r="G765" s="1" t="s">
        <v>1687</v>
      </c>
      <c r="H765" s="1" t="s">
        <v>4198</v>
      </c>
      <c r="I765" s="1">
        <v>17</v>
      </c>
      <c r="L765" s="1">
        <v>6</v>
      </c>
      <c r="M765" s="1" t="s">
        <v>8309</v>
      </c>
      <c r="N765" s="1" t="s">
        <v>8310</v>
      </c>
      <c r="T765" s="1" t="s">
        <v>8848</v>
      </c>
      <c r="U765" s="1" t="s">
        <v>61</v>
      </c>
      <c r="V765" s="1" t="s">
        <v>4295</v>
      </c>
      <c r="Y765" s="1" t="s">
        <v>1518</v>
      </c>
      <c r="Z765" s="1" t="s">
        <v>4867</v>
      </c>
    </row>
    <row r="766" spans="1:26" ht="13.5" customHeight="1">
      <c r="A766" s="5" t="str">
        <f t="shared" si="40"/>
        <v>1861_화현내_0169</v>
      </c>
      <c r="B766" s="1">
        <v>1861</v>
      </c>
      <c r="C766" s="1" t="s">
        <v>9339</v>
      </c>
      <c r="D766" s="1" t="s">
        <v>9340</v>
      </c>
      <c r="E766" s="1">
        <v>765</v>
      </c>
      <c r="F766" s="1">
        <v>4</v>
      </c>
      <c r="G766" s="1" t="s">
        <v>1687</v>
      </c>
      <c r="H766" s="1" t="s">
        <v>4198</v>
      </c>
      <c r="I766" s="1">
        <v>17</v>
      </c>
      <c r="L766" s="1">
        <v>6</v>
      </c>
      <c r="M766" s="1" t="s">
        <v>8309</v>
      </c>
      <c r="N766" s="1" t="s">
        <v>8310</v>
      </c>
      <c r="T766" s="1" t="s">
        <v>8848</v>
      </c>
      <c r="U766" s="1" t="s">
        <v>61</v>
      </c>
      <c r="V766" s="1" t="s">
        <v>4295</v>
      </c>
      <c r="Y766" s="1" t="s">
        <v>2357</v>
      </c>
      <c r="Z766" s="1" t="s">
        <v>4866</v>
      </c>
    </row>
    <row r="767" spans="1:26" ht="13.5" customHeight="1">
      <c r="A767" s="5" t="str">
        <f t="shared" si="40"/>
        <v>1861_화현내_0169</v>
      </c>
      <c r="B767" s="1">
        <v>1861</v>
      </c>
      <c r="C767" s="1" t="s">
        <v>9339</v>
      </c>
      <c r="D767" s="1" t="s">
        <v>9340</v>
      </c>
      <c r="E767" s="1">
        <v>766</v>
      </c>
      <c r="F767" s="1">
        <v>4</v>
      </c>
      <c r="G767" s="1" t="s">
        <v>1687</v>
      </c>
      <c r="H767" s="1" t="s">
        <v>4198</v>
      </c>
      <c r="I767" s="1">
        <v>17</v>
      </c>
      <c r="L767" s="1">
        <v>6</v>
      </c>
      <c r="M767" s="1" t="s">
        <v>8309</v>
      </c>
      <c r="N767" s="1" t="s">
        <v>8310</v>
      </c>
      <c r="T767" s="1" t="s">
        <v>8848</v>
      </c>
      <c r="U767" s="1" t="s">
        <v>61</v>
      </c>
      <c r="V767" s="1" t="s">
        <v>4295</v>
      </c>
      <c r="Y767" s="1" t="s">
        <v>2358</v>
      </c>
      <c r="Z767" s="1" t="s">
        <v>4865</v>
      </c>
    </row>
    <row r="768" spans="1:26" ht="13.5" customHeight="1">
      <c r="A768" s="5" t="str">
        <f t="shared" si="40"/>
        <v>1861_화현내_0169</v>
      </c>
      <c r="B768" s="1">
        <v>1861</v>
      </c>
      <c r="C768" s="1" t="s">
        <v>9339</v>
      </c>
      <c r="D768" s="1" t="s">
        <v>9340</v>
      </c>
      <c r="E768" s="1">
        <v>767</v>
      </c>
      <c r="F768" s="1">
        <v>4</v>
      </c>
      <c r="G768" s="1" t="s">
        <v>1687</v>
      </c>
      <c r="H768" s="1" t="s">
        <v>4198</v>
      </c>
      <c r="I768" s="1">
        <v>17</v>
      </c>
      <c r="L768" s="1">
        <v>6</v>
      </c>
      <c r="M768" s="1" t="s">
        <v>8309</v>
      </c>
      <c r="N768" s="1" t="s">
        <v>8310</v>
      </c>
      <c r="T768" s="1" t="s">
        <v>8848</v>
      </c>
      <c r="U768" s="1" t="s">
        <v>61</v>
      </c>
      <c r="V768" s="1" t="s">
        <v>4295</v>
      </c>
      <c r="Y768" s="1" t="s">
        <v>2359</v>
      </c>
      <c r="Z768" s="1" t="s">
        <v>9120</v>
      </c>
    </row>
    <row r="769" spans="1:26" ht="13.5" customHeight="1">
      <c r="A769" s="5" t="str">
        <f t="shared" si="40"/>
        <v>1861_화현내_0169</v>
      </c>
      <c r="B769" s="1">
        <v>1861</v>
      </c>
      <c r="C769" s="1" t="s">
        <v>9339</v>
      </c>
      <c r="D769" s="1" t="s">
        <v>9340</v>
      </c>
      <c r="E769" s="1">
        <v>768</v>
      </c>
      <c r="F769" s="1">
        <v>4</v>
      </c>
      <c r="G769" s="1" t="s">
        <v>1687</v>
      </c>
      <c r="H769" s="1" t="s">
        <v>4198</v>
      </c>
      <c r="I769" s="1">
        <v>17</v>
      </c>
      <c r="L769" s="1">
        <v>6</v>
      </c>
      <c r="M769" s="1" t="s">
        <v>8309</v>
      </c>
      <c r="N769" s="1" t="s">
        <v>8310</v>
      </c>
      <c r="T769" s="1" t="s">
        <v>8848</v>
      </c>
      <c r="U769" s="1" t="s">
        <v>61</v>
      </c>
      <c r="V769" s="1" t="s">
        <v>4295</v>
      </c>
      <c r="Y769" s="1" t="s">
        <v>2360</v>
      </c>
      <c r="Z769" s="1" t="s">
        <v>9121</v>
      </c>
    </row>
    <row r="770" spans="1:26" ht="13.5" customHeight="1">
      <c r="A770" s="5" t="str">
        <f t="shared" si="40"/>
        <v>1861_화현내_0169</v>
      </c>
      <c r="B770" s="1">
        <v>1861</v>
      </c>
      <c r="C770" s="1" t="s">
        <v>9339</v>
      </c>
      <c r="D770" s="1" t="s">
        <v>9340</v>
      </c>
      <c r="E770" s="1">
        <v>769</v>
      </c>
      <c r="F770" s="1">
        <v>4</v>
      </c>
      <c r="G770" s="1" t="s">
        <v>1687</v>
      </c>
      <c r="H770" s="1" t="s">
        <v>4198</v>
      </c>
      <c r="I770" s="1">
        <v>17</v>
      </c>
      <c r="L770" s="1">
        <v>6</v>
      </c>
      <c r="M770" s="1" t="s">
        <v>8309</v>
      </c>
      <c r="N770" s="1" t="s">
        <v>8310</v>
      </c>
      <c r="T770" s="1" t="s">
        <v>8848</v>
      </c>
      <c r="U770" s="1" t="s">
        <v>61</v>
      </c>
      <c r="V770" s="1" t="s">
        <v>4295</v>
      </c>
      <c r="Y770" s="1" t="s">
        <v>2361</v>
      </c>
      <c r="Z770" s="1" t="s">
        <v>4864</v>
      </c>
    </row>
    <row r="771" spans="1:26" ht="13.5" customHeight="1">
      <c r="A771" s="5" t="str">
        <f t="shared" si="40"/>
        <v>1861_화현내_0169</v>
      </c>
      <c r="B771" s="1">
        <v>1861</v>
      </c>
      <c r="C771" s="1" t="s">
        <v>9339</v>
      </c>
      <c r="D771" s="1" t="s">
        <v>9340</v>
      </c>
      <c r="E771" s="1">
        <v>770</v>
      </c>
      <c r="F771" s="1">
        <v>4</v>
      </c>
      <c r="G771" s="1" t="s">
        <v>1687</v>
      </c>
      <c r="H771" s="1" t="s">
        <v>4198</v>
      </c>
      <c r="I771" s="1">
        <v>17</v>
      </c>
      <c r="L771" s="1">
        <v>6</v>
      </c>
      <c r="M771" s="1" t="s">
        <v>8309</v>
      </c>
      <c r="N771" s="1" t="s">
        <v>8310</v>
      </c>
      <c r="T771" s="1" t="s">
        <v>8848</v>
      </c>
      <c r="U771" s="1" t="s">
        <v>61</v>
      </c>
      <c r="V771" s="1" t="s">
        <v>4295</v>
      </c>
      <c r="Y771" s="1" t="s">
        <v>542</v>
      </c>
      <c r="Z771" s="1" t="s">
        <v>4863</v>
      </c>
    </row>
    <row r="772" spans="1:26" ht="13.5" customHeight="1">
      <c r="A772" s="5" t="str">
        <f t="shared" si="40"/>
        <v>1861_화현내_0169</v>
      </c>
      <c r="B772" s="1">
        <v>1861</v>
      </c>
      <c r="C772" s="1" t="s">
        <v>9339</v>
      </c>
      <c r="D772" s="1" t="s">
        <v>9340</v>
      </c>
      <c r="E772" s="1">
        <v>771</v>
      </c>
      <c r="F772" s="1">
        <v>4</v>
      </c>
      <c r="G772" s="1" t="s">
        <v>1687</v>
      </c>
      <c r="H772" s="1" t="s">
        <v>4198</v>
      </c>
      <c r="I772" s="1">
        <v>17</v>
      </c>
      <c r="L772" s="1">
        <v>6</v>
      </c>
      <c r="M772" s="1" t="s">
        <v>8309</v>
      </c>
      <c r="N772" s="1" t="s">
        <v>8310</v>
      </c>
      <c r="T772" s="1" t="s">
        <v>8848</v>
      </c>
      <c r="U772" s="1" t="s">
        <v>61</v>
      </c>
      <c r="V772" s="1" t="s">
        <v>4295</v>
      </c>
      <c r="Y772" s="1" t="s">
        <v>2362</v>
      </c>
      <c r="Z772" s="1" t="s">
        <v>4862</v>
      </c>
    </row>
    <row r="773" spans="1:26" ht="13.5" customHeight="1">
      <c r="A773" s="5" t="str">
        <f t="shared" si="40"/>
        <v>1861_화현내_0169</v>
      </c>
      <c r="B773" s="1">
        <v>1861</v>
      </c>
      <c r="C773" s="1" t="s">
        <v>9339</v>
      </c>
      <c r="D773" s="1" t="s">
        <v>9340</v>
      </c>
      <c r="E773" s="1">
        <v>772</v>
      </c>
      <c r="F773" s="1">
        <v>4</v>
      </c>
      <c r="G773" s="1" t="s">
        <v>1687</v>
      </c>
      <c r="H773" s="1" t="s">
        <v>4198</v>
      </c>
      <c r="I773" s="1">
        <v>17</v>
      </c>
      <c r="L773" s="1">
        <v>6</v>
      </c>
      <c r="M773" s="1" t="s">
        <v>8309</v>
      </c>
      <c r="N773" s="1" t="s">
        <v>8310</v>
      </c>
      <c r="T773" s="1" t="s">
        <v>8848</v>
      </c>
      <c r="U773" s="1" t="s">
        <v>61</v>
      </c>
      <c r="V773" s="1" t="s">
        <v>4295</v>
      </c>
      <c r="Y773" s="1" t="s">
        <v>2363</v>
      </c>
      <c r="Z773" s="1" t="s">
        <v>4861</v>
      </c>
    </row>
    <row r="774" spans="1:26" ht="13.5" customHeight="1">
      <c r="A774" s="5" t="str">
        <f t="shared" si="40"/>
        <v>1861_화현내_0169</v>
      </c>
      <c r="B774" s="1">
        <v>1861</v>
      </c>
      <c r="C774" s="1" t="s">
        <v>9339</v>
      </c>
      <c r="D774" s="1" t="s">
        <v>9340</v>
      </c>
      <c r="E774" s="1">
        <v>773</v>
      </c>
      <c r="F774" s="1">
        <v>4</v>
      </c>
      <c r="G774" s="1" t="s">
        <v>1687</v>
      </c>
      <c r="H774" s="1" t="s">
        <v>4198</v>
      </c>
      <c r="I774" s="1">
        <v>17</v>
      </c>
      <c r="L774" s="1">
        <v>6</v>
      </c>
      <c r="M774" s="1" t="s">
        <v>8309</v>
      </c>
      <c r="N774" s="1" t="s">
        <v>8310</v>
      </c>
      <c r="T774" s="1" t="s">
        <v>8848</v>
      </c>
      <c r="U774" s="1" t="s">
        <v>61</v>
      </c>
      <c r="V774" s="1" t="s">
        <v>4295</v>
      </c>
      <c r="Y774" s="1" t="s">
        <v>2364</v>
      </c>
      <c r="Z774" s="1" t="s">
        <v>4860</v>
      </c>
    </row>
    <row r="775" spans="1:26" ht="13.5" customHeight="1">
      <c r="A775" s="5" t="str">
        <f t="shared" si="40"/>
        <v>1861_화현내_0169</v>
      </c>
      <c r="B775" s="1">
        <v>1861</v>
      </c>
      <c r="C775" s="1" t="s">
        <v>9339</v>
      </c>
      <c r="D775" s="1" t="s">
        <v>9340</v>
      </c>
      <c r="E775" s="1">
        <v>774</v>
      </c>
      <c r="F775" s="1">
        <v>4</v>
      </c>
      <c r="G775" s="1" t="s">
        <v>1687</v>
      </c>
      <c r="H775" s="1" t="s">
        <v>4198</v>
      </c>
      <c r="I775" s="1">
        <v>17</v>
      </c>
      <c r="L775" s="1">
        <v>6</v>
      </c>
      <c r="M775" s="1" t="s">
        <v>8309</v>
      </c>
      <c r="N775" s="1" t="s">
        <v>8310</v>
      </c>
      <c r="T775" s="1" t="s">
        <v>8848</v>
      </c>
      <c r="U775" s="1" t="s">
        <v>61</v>
      </c>
      <c r="V775" s="1" t="s">
        <v>4295</v>
      </c>
      <c r="Y775" s="1" t="s">
        <v>1859</v>
      </c>
      <c r="Z775" s="1" t="s">
        <v>4859</v>
      </c>
    </row>
    <row r="776" spans="1:26" ht="13.5" customHeight="1">
      <c r="A776" s="5" t="str">
        <f t="shared" si="40"/>
        <v>1861_화현내_0169</v>
      </c>
      <c r="B776" s="1">
        <v>1861</v>
      </c>
      <c r="C776" s="1" t="s">
        <v>9339</v>
      </c>
      <c r="D776" s="1" t="s">
        <v>9340</v>
      </c>
      <c r="E776" s="1">
        <v>775</v>
      </c>
      <c r="F776" s="1">
        <v>4</v>
      </c>
      <c r="G776" s="1" t="s">
        <v>1687</v>
      </c>
      <c r="H776" s="1" t="s">
        <v>4198</v>
      </c>
      <c r="I776" s="1">
        <v>17</v>
      </c>
      <c r="L776" s="1">
        <v>6</v>
      </c>
      <c r="M776" s="1" t="s">
        <v>8309</v>
      </c>
      <c r="N776" s="1" t="s">
        <v>8310</v>
      </c>
      <c r="T776" s="1" t="s">
        <v>8848</v>
      </c>
      <c r="U776" s="1" t="s">
        <v>61</v>
      </c>
      <c r="V776" s="1" t="s">
        <v>4295</v>
      </c>
      <c r="Y776" s="1" t="s">
        <v>1398</v>
      </c>
      <c r="Z776" s="1" t="s">
        <v>4654</v>
      </c>
    </row>
    <row r="777" spans="1:26" ht="13.5" customHeight="1">
      <c r="A777" s="5" t="str">
        <f t="shared" si="40"/>
        <v>1861_화현내_0169</v>
      </c>
      <c r="B777" s="1">
        <v>1861</v>
      </c>
      <c r="C777" s="1" t="s">
        <v>9339</v>
      </c>
      <c r="D777" s="1" t="s">
        <v>9340</v>
      </c>
      <c r="E777" s="1">
        <v>776</v>
      </c>
      <c r="F777" s="1">
        <v>4</v>
      </c>
      <c r="G777" s="1" t="s">
        <v>1687</v>
      </c>
      <c r="H777" s="1" t="s">
        <v>4198</v>
      </c>
      <c r="I777" s="1">
        <v>17</v>
      </c>
      <c r="L777" s="1">
        <v>6</v>
      </c>
      <c r="M777" s="1" t="s">
        <v>8309</v>
      </c>
      <c r="N777" s="1" t="s">
        <v>8310</v>
      </c>
      <c r="T777" s="1" t="s">
        <v>8848</v>
      </c>
      <c r="U777" s="1" t="s">
        <v>61</v>
      </c>
      <c r="V777" s="1" t="s">
        <v>4295</v>
      </c>
      <c r="Y777" s="1" t="s">
        <v>2365</v>
      </c>
      <c r="Z777" s="1" t="s">
        <v>4718</v>
      </c>
    </row>
    <row r="778" spans="1:26" ht="13.5" customHeight="1">
      <c r="A778" s="5" t="str">
        <f t="shared" si="40"/>
        <v>1861_화현내_0169</v>
      </c>
      <c r="B778" s="1">
        <v>1861</v>
      </c>
      <c r="C778" s="1" t="s">
        <v>9339</v>
      </c>
      <c r="D778" s="1" t="s">
        <v>9340</v>
      </c>
      <c r="E778" s="1">
        <v>777</v>
      </c>
      <c r="F778" s="1">
        <v>4</v>
      </c>
      <c r="G778" s="1" t="s">
        <v>1687</v>
      </c>
      <c r="H778" s="1" t="s">
        <v>4198</v>
      </c>
      <c r="I778" s="1">
        <v>17</v>
      </c>
      <c r="L778" s="1">
        <v>6</v>
      </c>
      <c r="M778" s="1" t="s">
        <v>8309</v>
      </c>
      <c r="N778" s="1" t="s">
        <v>8310</v>
      </c>
      <c r="T778" s="1" t="s">
        <v>8848</v>
      </c>
      <c r="U778" s="1" t="s">
        <v>61</v>
      </c>
      <c r="V778" s="1" t="s">
        <v>4295</v>
      </c>
      <c r="Y778" s="1" t="s">
        <v>2366</v>
      </c>
      <c r="Z778" s="1" t="s">
        <v>4768</v>
      </c>
    </row>
    <row r="779" spans="1:72" ht="13.5" customHeight="1">
      <c r="A779" s="5" t="str">
        <f t="shared" si="40"/>
        <v>1861_화현내_0169</v>
      </c>
      <c r="B779" s="1">
        <v>1861</v>
      </c>
      <c r="C779" s="1" t="s">
        <v>9339</v>
      </c>
      <c r="D779" s="1" t="s">
        <v>9340</v>
      </c>
      <c r="E779" s="1">
        <v>778</v>
      </c>
      <c r="F779" s="1">
        <v>5</v>
      </c>
      <c r="G779" s="1" t="s">
        <v>2367</v>
      </c>
      <c r="H779" s="1" t="s">
        <v>4197</v>
      </c>
      <c r="I779" s="1">
        <v>1</v>
      </c>
      <c r="J779" s="1" t="s">
        <v>2368</v>
      </c>
      <c r="K779" s="1" t="s">
        <v>9122</v>
      </c>
      <c r="L779" s="1">
        <v>1</v>
      </c>
      <c r="M779" s="1" t="s">
        <v>9123</v>
      </c>
      <c r="N779" s="1" t="s">
        <v>8311</v>
      </c>
      <c r="T779" s="1" t="s">
        <v>8795</v>
      </c>
      <c r="U779" s="1" t="s">
        <v>37</v>
      </c>
      <c r="V779" s="1" t="s">
        <v>4283</v>
      </c>
      <c r="W779" s="1" t="s">
        <v>72</v>
      </c>
      <c r="X779" s="1" t="s">
        <v>4341</v>
      </c>
      <c r="Y779" s="1" t="s">
        <v>7366</v>
      </c>
      <c r="Z779" s="1" t="s">
        <v>4858</v>
      </c>
      <c r="AC779" s="1">
        <v>56</v>
      </c>
      <c r="AD779" s="1" t="s">
        <v>221</v>
      </c>
      <c r="AE779" s="1" t="s">
        <v>5245</v>
      </c>
      <c r="AJ779" s="1" t="s">
        <v>17</v>
      </c>
      <c r="AK779" s="1" t="s">
        <v>5254</v>
      </c>
      <c r="AL779" s="1" t="s">
        <v>58</v>
      </c>
      <c r="AM779" s="1" t="s">
        <v>5258</v>
      </c>
      <c r="AT779" s="1" t="s">
        <v>42</v>
      </c>
      <c r="AU779" s="1" t="s">
        <v>5332</v>
      </c>
      <c r="AV779" s="1" t="s">
        <v>2369</v>
      </c>
      <c r="AW779" s="1" t="s">
        <v>5660</v>
      </c>
      <c r="BG779" s="1" t="s">
        <v>42</v>
      </c>
      <c r="BH779" s="1" t="s">
        <v>5332</v>
      </c>
      <c r="BI779" s="1" t="s">
        <v>2370</v>
      </c>
      <c r="BJ779" s="1" t="s">
        <v>6211</v>
      </c>
      <c r="BK779" s="1" t="s">
        <v>42</v>
      </c>
      <c r="BL779" s="1" t="s">
        <v>5332</v>
      </c>
      <c r="BM779" s="1" t="s">
        <v>9124</v>
      </c>
      <c r="BN779" s="1" t="s">
        <v>6634</v>
      </c>
      <c r="BO779" s="1" t="s">
        <v>42</v>
      </c>
      <c r="BP779" s="1" t="s">
        <v>5332</v>
      </c>
      <c r="BQ779" s="1" t="s">
        <v>2371</v>
      </c>
      <c r="BR779" s="1" t="s">
        <v>7838</v>
      </c>
      <c r="BS779" s="1" t="s">
        <v>381</v>
      </c>
      <c r="BT779" s="1" t="s">
        <v>5290</v>
      </c>
    </row>
    <row r="780" spans="1:72" ht="13.5" customHeight="1">
      <c r="A780" s="5" t="str">
        <f aca="true" t="shared" si="41" ref="A780:A802">HYPERLINK("http://kyu.snu.ac.kr/sdhj/index.jsp?type=hj/GK14782_00IH_0001_0170.jpg","1861_화현내_0170")</f>
        <v>1861_화현내_0170</v>
      </c>
      <c r="B780" s="1">
        <v>1861</v>
      </c>
      <c r="C780" s="1" t="s">
        <v>9339</v>
      </c>
      <c r="D780" s="1" t="s">
        <v>9340</v>
      </c>
      <c r="E780" s="1">
        <v>779</v>
      </c>
      <c r="F780" s="1">
        <v>5</v>
      </c>
      <c r="G780" s="1" t="s">
        <v>2367</v>
      </c>
      <c r="H780" s="1" t="s">
        <v>4197</v>
      </c>
      <c r="I780" s="1">
        <v>1</v>
      </c>
      <c r="L780" s="1">
        <v>1</v>
      </c>
      <c r="M780" s="1" t="s">
        <v>9123</v>
      </c>
      <c r="N780" s="1" t="s">
        <v>8311</v>
      </c>
      <c r="S780" s="1" t="s">
        <v>49</v>
      </c>
      <c r="T780" s="1" t="s">
        <v>967</v>
      </c>
      <c r="W780" s="1" t="s">
        <v>387</v>
      </c>
      <c r="X780" s="1" t="s">
        <v>4344</v>
      </c>
      <c r="Y780" s="1" t="s">
        <v>51</v>
      </c>
      <c r="Z780" s="1" t="s">
        <v>4387</v>
      </c>
      <c r="AC780" s="1">
        <v>53</v>
      </c>
      <c r="AD780" s="1" t="s">
        <v>103</v>
      </c>
      <c r="AE780" s="1" t="s">
        <v>5215</v>
      </c>
      <c r="AJ780" s="1" t="s">
        <v>17</v>
      </c>
      <c r="AK780" s="1" t="s">
        <v>5254</v>
      </c>
      <c r="AL780" s="1" t="s">
        <v>388</v>
      </c>
      <c r="AM780" s="1" t="s">
        <v>5267</v>
      </c>
      <c r="AT780" s="1" t="s">
        <v>42</v>
      </c>
      <c r="AU780" s="1" t="s">
        <v>5332</v>
      </c>
      <c r="AV780" s="1" t="s">
        <v>2372</v>
      </c>
      <c r="AW780" s="1" t="s">
        <v>5659</v>
      </c>
      <c r="BG780" s="1" t="s">
        <v>927</v>
      </c>
      <c r="BH780" s="1" t="s">
        <v>5341</v>
      </c>
      <c r="BI780" s="1" t="s">
        <v>2373</v>
      </c>
      <c r="BJ780" s="1" t="s">
        <v>6210</v>
      </c>
      <c r="BK780" s="1" t="s">
        <v>2374</v>
      </c>
      <c r="BL780" s="1" t="s">
        <v>6451</v>
      </c>
      <c r="BM780" s="1" t="s">
        <v>2375</v>
      </c>
      <c r="BN780" s="1" t="s">
        <v>6633</v>
      </c>
      <c r="BO780" s="1" t="s">
        <v>42</v>
      </c>
      <c r="BP780" s="1" t="s">
        <v>5332</v>
      </c>
      <c r="BQ780" s="1" t="s">
        <v>2376</v>
      </c>
      <c r="BR780" s="1" t="s">
        <v>7102</v>
      </c>
      <c r="BS780" s="1" t="s">
        <v>672</v>
      </c>
      <c r="BT780" s="1" t="s">
        <v>5300</v>
      </c>
    </row>
    <row r="781" spans="1:29" ht="13.5" customHeight="1">
      <c r="A781" s="5" t="str">
        <f t="shared" si="41"/>
        <v>1861_화현내_0170</v>
      </c>
      <c r="B781" s="1">
        <v>1861</v>
      </c>
      <c r="C781" s="1" t="s">
        <v>9339</v>
      </c>
      <c r="D781" s="1" t="s">
        <v>9340</v>
      </c>
      <c r="E781" s="1">
        <v>780</v>
      </c>
      <c r="F781" s="1">
        <v>5</v>
      </c>
      <c r="G781" s="1" t="s">
        <v>2367</v>
      </c>
      <c r="H781" s="1" t="s">
        <v>4197</v>
      </c>
      <c r="I781" s="1">
        <v>1</v>
      </c>
      <c r="L781" s="1">
        <v>1</v>
      </c>
      <c r="M781" s="1" t="s">
        <v>9123</v>
      </c>
      <c r="N781" s="1" t="s">
        <v>8311</v>
      </c>
      <c r="S781" s="1" t="s">
        <v>1010</v>
      </c>
      <c r="T781" s="1" t="s">
        <v>4273</v>
      </c>
      <c r="Y781" s="1" t="s">
        <v>2377</v>
      </c>
      <c r="Z781" s="1" t="s">
        <v>4857</v>
      </c>
      <c r="AC781" s="1">
        <v>18</v>
      </c>
    </row>
    <row r="782" spans="1:29" ht="13.5" customHeight="1">
      <c r="A782" s="5" t="str">
        <f t="shared" si="41"/>
        <v>1861_화현내_0170</v>
      </c>
      <c r="B782" s="1">
        <v>1861</v>
      </c>
      <c r="C782" s="1" t="s">
        <v>9339</v>
      </c>
      <c r="D782" s="1" t="s">
        <v>9340</v>
      </c>
      <c r="E782" s="1">
        <v>781</v>
      </c>
      <c r="F782" s="1">
        <v>5</v>
      </c>
      <c r="G782" s="1" t="s">
        <v>2367</v>
      </c>
      <c r="H782" s="1" t="s">
        <v>4197</v>
      </c>
      <c r="I782" s="1">
        <v>1</v>
      </c>
      <c r="L782" s="1">
        <v>1</v>
      </c>
      <c r="M782" s="1" t="s">
        <v>9123</v>
      </c>
      <c r="N782" s="1" t="s">
        <v>8311</v>
      </c>
      <c r="T782" s="1" t="s">
        <v>8901</v>
      </c>
      <c r="U782" s="1" t="s">
        <v>61</v>
      </c>
      <c r="V782" s="1" t="s">
        <v>4295</v>
      </c>
      <c r="Y782" s="1" t="s">
        <v>238</v>
      </c>
      <c r="Z782" s="1" t="s">
        <v>4856</v>
      </c>
      <c r="AC782" s="1">
        <v>54</v>
      </c>
    </row>
    <row r="783" spans="1:29" ht="13.5" customHeight="1">
      <c r="A783" s="5" t="str">
        <f t="shared" si="41"/>
        <v>1861_화현내_0170</v>
      </c>
      <c r="B783" s="1">
        <v>1861</v>
      </c>
      <c r="C783" s="1" t="s">
        <v>9339</v>
      </c>
      <c r="D783" s="1" t="s">
        <v>9340</v>
      </c>
      <c r="E783" s="1">
        <v>782</v>
      </c>
      <c r="F783" s="1">
        <v>5</v>
      </c>
      <c r="G783" s="1" t="s">
        <v>2367</v>
      </c>
      <c r="H783" s="1" t="s">
        <v>4197</v>
      </c>
      <c r="I783" s="1">
        <v>1</v>
      </c>
      <c r="L783" s="1">
        <v>1</v>
      </c>
      <c r="M783" s="1" t="s">
        <v>9123</v>
      </c>
      <c r="N783" s="1" t="s">
        <v>8311</v>
      </c>
      <c r="T783" s="1" t="s">
        <v>8901</v>
      </c>
      <c r="U783" s="1" t="s">
        <v>61</v>
      </c>
      <c r="V783" s="1" t="s">
        <v>4295</v>
      </c>
      <c r="Y783" s="1" t="s">
        <v>2378</v>
      </c>
      <c r="Z783" s="1" t="s">
        <v>4855</v>
      </c>
      <c r="AC783" s="1">
        <v>57</v>
      </c>
    </row>
    <row r="784" spans="1:72" ht="13.5" customHeight="1">
      <c r="A784" s="5" t="str">
        <f t="shared" si="41"/>
        <v>1861_화현내_0170</v>
      </c>
      <c r="B784" s="1">
        <v>1861</v>
      </c>
      <c r="C784" s="1" t="s">
        <v>9339</v>
      </c>
      <c r="D784" s="1" t="s">
        <v>9340</v>
      </c>
      <c r="E784" s="1">
        <v>783</v>
      </c>
      <c r="F784" s="1">
        <v>5</v>
      </c>
      <c r="G784" s="1" t="s">
        <v>2367</v>
      </c>
      <c r="H784" s="1" t="s">
        <v>4197</v>
      </c>
      <c r="I784" s="1">
        <v>1</v>
      </c>
      <c r="L784" s="1">
        <v>2</v>
      </c>
      <c r="M784" s="1" t="s">
        <v>8312</v>
      </c>
      <c r="N784" s="1" t="s">
        <v>8313</v>
      </c>
      <c r="T784" s="1" t="s">
        <v>8825</v>
      </c>
      <c r="U784" s="1" t="s">
        <v>37</v>
      </c>
      <c r="V784" s="1" t="s">
        <v>4283</v>
      </c>
      <c r="W784" s="1" t="s">
        <v>97</v>
      </c>
      <c r="X784" s="1" t="s">
        <v>8881</v>
      </c>
      <c r="Y784" s="1" t="s">
        <v>2379</v>
      </c>
      <c r="Z784" s="1" t="s">
        <v>4854</v>
      </c>
      <c r="AC784" s="1">
        <v>50</v>
      </c>
      <c r="AD784" s="1" t="s">
        <v>433</v>
      </c>
      <c r="AE784" s="1" t="s">
        <v>5199</v>
      </c>
      <c r="AJ784" s="1" t="s">
        <v>17</v>
      </c>
      <c r="AK784" s="1" t="s">
        <v>5254</v>
      </c>
      <c r="AL784" s="1" t="s">
        <v>88</v>
      </c>
      <c r="AM784" s="1" t="s">
        <v>7489</v>
      </c>
      <c r="AT784" s="1" t="s">
        <v>42</v>
      </c>
      <c r="AU784" s="1" t="s">
        <v>5332</v>
      </c>
      <c r="AV784" s="1" t="s">
        <v>2380</v>
      </c>
      <c r="AW784" s="1" t="s">
        <v>9125</v>
      </c>
      <c r="BG784" s="1" t="s">
        <v>42</v>
      </c>
      <c r="BH784" s="1" t="s">
        <v>5332</v>
      </c>
      <c r="BI784" s="1" t="s">
        <v>2381</v>
      </c>
      <c r="BJ784" s="1" t="s">
        <v>6209</v>
      </c>
      <c r="BK784" s="1" t="s">
        <v>42</v>
      </c>
      <c r="BL784" s="1" t="s">
        <v>5332</v>
      </c>
      <c r="BM784" s="1" t="s">
        <v>2382</v>
      </c>
      <c r="BN784" s="1" t="s">
        <v>5737</v>
      </c>
      <c r="BO784" s="1" t="s">
        <v>42</v>
      </c>
      <c r="BP784" s="1" t="s">
        <v>5332</v>
      </c>
      <c r="BQ784" s="1" t="s">
        <v>2383</v>
      </c>
      <c r="BR784" s="1" t="s">
        <v>7101</v>
      </c>
      <c r="BS784" s="1" t="s">
        <v>41</v>
      </c>
      <c r="BT784" s="1" t="s">
        <v>5259</v>
      </c>
    </row>
    <row r="785" spans="1:72" ht="13.5" customHeight="1">
      <c r="A785" s="5" t="str">
        <f t="shared" si="41"/>
        <v>1861_화현내_0170</v>
      </c>
      <c r="B785" s="1">
        <v>1861</v>
      </c>
      <c r="C785" s="1" t="s">
        <v>9339</v>
      </c>
      <c r="D785" s="1" t="s">
        <v>9340</v>
      </c>
      <c r="E785" s="1">
        <v>784</v>
      </c>
      <c r="F785" s="1">
        <v>5</v>
      </c>
      <c r="G785" s="1" t="s">
        <v>2367</v>
      </c>
      <c r="H785" s="1" t="s">
        <v>4197</v>
      </c>
      <c r="I785" s="1">
        <v>1</v>
      </c>
      <c r="L785" s="1">
        <v>2</v>
      </c>
      <c r="M785" s="1" t="s">
        <v>8312</v>
      </c>
      <c r="N785" s="1" t="s">
        <v>8313</v>
      </c>
      <c r="S785" s="1" t="s">
        <v>49</v>
      </c>
      <c r="T785" s="1" t="s">
        <v>967</v>
      </c>
      <c r="W785" s="1" t="s">
        <v>1840</v>
      </c>
      <c r="X785" s="1" t="s">
        <v>4363</v>
      </c>
      <c r="Y785" s="1" t="s">
        <v>51</v>
      </c>
      <c r="Z785" s="1" t="s">
        <v>4387</v>
      </c>
      <c r="AC785" s="1">
        <v>64</v>
      </c>
      <c r="AD785" s="1" t="s">
        <v>208</v>
      </c>
      <c r="AE785" s="1" t="s">
        <v>5210</v>
      </c>
      <c r="AJ785" s="1" t="s">
        <v>17</v>
      </c>
      <c r="AK785" s="1" t="s">
        <v>5254</v>
      </c>
      <c r="AL785" s="1" t="s">
        <v>848</v>
      </c>
      <c r="AM785" s="1" t="s">
        <v>5297</v>
      </c>
      <c r="AT785" s="1" t="s">
        <v>42</v>
      </c>
      <c r="AU785" s="1" t="s">
        <v>5332</v>
      </c>
      <c r="AV785" s="1" t="s">
        <v>2384</v>
      </c>
      <c r="AW785" s="1" t="s">
        <v>5658</v>
      </c>
      <c r="BG785" s="1" t="s">
        <v>42</v>
      </c>
      <c r="BH785" s="1" t="s">
        <v>5332</v>
      </c>
      <c r="BI785" s="1" t="s">
        <v>2385</v>
      </c>
      <c r="BJ785" s="1" t="s">
        <v>6208</v>
      </c>
      <c r="BK785" s="1" t="s">
        <v>42</v>
      </c>
      <c r="BL785" s="1" t="s">
        <v>5332</v>
      </c>
      <c r="BM785" s="1" t="s">
        <v>7367</v>
      </c>
      <c r="BN785" s="1" t="s">
        <v>6632</v>
      </c>
      <c r="BO785" s="1" t="s">
        <v>42</v>
      </c>
      <c r="BP785" s="1" t="s">
        <v>5332</v>
      </c>
      <c r="BQ785" s="1" t="s">
        <v>2386</v>
      </c>
      <c r="BR785" s="1" t="s">
        <v>7100</v>
      </c>
      <c r="BS785" s="1" t="s">
        <v>104</v>
      </c>
      <c r="BT785" s="1" t="s">
        <v>5261</v>
      </c>
    </row>
    <row r="786" spans="1:29" ht="13.5" customHeight="1">
      <c r="A786" s="5" t="str">
        <f t="shared" si="41"/>
        <v>1861_화현내_0170</v>
      </c>
      <c r="B786" s="1">
        <v>1861</v>
      </c>
      <c r="C786" s="1" t="s">
        <v>9339</v>
      </c>
      <c r="D786" s="1" t="s">
        <v>9340</v>
      </c>
      <c r="E786" s="1">
        <v>785</v>
      </c>
      <c r="F786" s="1">
        <v>5</v>
      </c>
      <c r="G786" s="1" t="s">
        <v>2367</v>
      </c>
      <c r="H786" s="1" t="s">
        <v>4197</v>
      </c>
      <c r="I786" s="1">
        <v>1</v>
      </c>
      <c r="L786" s="1">
        <v>2</v>
      </c>
      <c r="M786" s="1" t="s">
        <v>8312</v>
      </c>
      <c r="N786" s="1" t="s">
        <v>8313</v>
      </c>
      <c r="S786" s="1" t="s">
        <v>181</v>
      </c>
      <c r="T786" s="1" t="s">
        <v>4259</v>
      </c>
      <c r="U786" s="1" t="s">
        <v>37</v>
      </c>
      <c r="V786" s="1" t="s">
        <v>4283</v>
      </c>
      <c r="Y786" s="1" t="s">
        <v>2387</v>
      </c>
      <c r="Z786" s="1" t="s">
        <v>4853</v>
      </c>
      <c r="AC786" s="1">
        <v>36</v>
      </c>
    </row>
    <row r="787" spans="1:31" ht="13.5" customHeight="1">
      <c r="A787" s="5" t="str">
        <f t="shared" si="41"/>
        <v>1861_화현내_0170</v>
      </c>
      <c r="B787" s="1">
        <v>1861</v>
      </c>
      <c r="C787" s="1" t="s">
        <v>9339</v>
      </c>
      <c r="D787" s="1" t="s">
        <v>9340</v>
      </c>
      <c r="E787" s="1">
        <v>786</v>
      </c>
      <c r="F787" s="1">
        <v>5</v>
      </c>
      <c r="G787" s="1" t="s">
        <v>2367</v>
      </c>
      <c r="H787" s="1" t="s">
        <v>4197</v>
      </c>
      <c r="I787" s="1">
        <v>1</v>
      </c>
      <c r="L787" s="1">
        <v>2</v>
      </c>
      <c r="M787" s="1" t="s">
        <v>8312</v>
      </c>
      <c r="N787" s="1" t="s">
        <v>8313</v>
      </c>
      <c r="S787" s="1" t="s">
        <v>184</v>
      </c>
      <c r="T787" s="1" t="s">
        <v>4260</v>
      </c>
      <c r="W787" s="1" t="s">
        <v>50</v>
      </c>
      <c r="X787" s="1" t="s">
        <v>4264</v>
      </c>
      <c r="Y787" s="1" t="s">
        <v>51</v>
      </c>
      <c r="Z787" s="1" t="s">
        <v>4387</v>
      </c>
      <c r="AC787" s="1">
        <v>31</v>
      </c>
      <c r="AD787" s="1" t="s">
        <v>661</v>
      </c>
      <c r="AE787" s="1" t="s">
        <v>5238</v>
      </c>
    </row>
    <row r="788" spans="1:31" ht="13.5" customHeight="1">
      <c r="A788" s="5" t="str">
        <f t="shared" si="41"/>
        <v>1861_화현내_0170</v>
      </c>
      <c r="B788" s="1">
        <v>1861</v>
      </c>
      <c r="C788" s="1" t="s">
        <v>9339</v>
      </c>
      <c r="D788" s="1" t="s">
        <v>9340</v>
      </c>
      <c r="E788" s="1">
        <v>787</v>
      </c>
      <c r="F788" s="1">
        <v>5</v>
      </c>
      <c r="G788" s="1" t="s">
        <v>2367</v>
      </c>
      <c r="H788" s="1" t="s">
        <v>4197</v>
      </c>
      <c r="I788" s="1">
        <v>1</v>
      </c>
      <c r="L788" s="1">
        <v>2</v>
      </c>
      <c r="M788" s="1" t="s">
        <v>8312</v>
      </c>
      <c r="N788" s="1" t="s">
        <v>8313</v>
      </c>
      <c r="T788" s="1" t="s">
        <v>9038</v>
      </c>
      <c r="U788" s="1" t="s">
        <v>59</v>
      </c>
      <c r="V788" s="1" t="s">
        <v>4282</v>
      </c>
      <c r="Y788" s="1" t="s">
        <v>1887</v>
      </c>
      <c r="Z788" s="1" t="s">
        <v>4852</v>
      </c>
      <c r="AD788" s="1" t="s">
        <v>205</v>
      </c>
      <c r="AE788" s="1" t="s">
        <v>5214</v>
      </c>
    </row>
    <row r="789" spans="1:72" ht="13.5" customHeight="1">
      <c r="A789" s="5" t="str">
        <f t="shared" si="41"/>
        <v>1861_화현내_0170</v>
      </c>
      <c r="B789" s="1">
        <v>1861</v>
      </c>
      <c r="C789" s="1" t="s">
        <v>9339</v>
      </c>
      <c r="D789" s="1" t="s">
        <v>9340</v>
      </c>
      <c r="E789" s="1">
        <v>788</v>
      </c>
      <c r="F789" s="1">
        <v>5</v>
      </c>
      <c r="G789" s="1" t="s">
        <v>2367</v>
      </c>
      <c r="H789" s="1" t="s">
        <v>4197</v>
      </c>
      <c r="I789" s="1">
        <v>1</v>
      </c>
      <c r="L789" s="1">
        <v>3</v>
      </c>
      <c r="M789" s="1" t="s">
        <v>8314</v>
      </c>
      <c r="N789" s="1" t="s">
        <v>8315</v>
      </c>
      <c r="O789" s="1" t="s">
        <v>6</v>
      </c>
      <c r="P789" s="1" t="s">
        <v>4255</v>
      </c>
      <c r="T789" s="1" t="s">
        <v>9126</v>
      </c>
      <c r="U789" s="1" t="s">
        <v>37</v>
      </c>
      <c r="V789" s="1" t="s">
        <v>4283</v>
      </c>
      <c r="W789" s="1" t="s">
        <v>50</v>
      </c>
      <c r="X789" s="1" t="s">
        <v>4264</v>
      </c>
      <c r="Y789" s="1" t="s">
        <v>2388</v>
      </c>
      <c r="Z789" s="1" t="s">
        <v>4851</v>
      </c>
      <c r="AC789" s="1">
        <v>48</v>
      </c>
      <c r="AD789" s="1" t="s">
        <v>83</v>
      </c>
      <c r="AE789" s="1" t="s">
        <v>5209</v>
      </c>
      <c r="AJ789" s="1" t="s">
        <v>17</v>
      </c>
      <c r="AK789" s="1" t="s">
        <v>5254</v>
      </c>
      <c r="AL789" s="1" t="s">
        <v>53</v>
      </c>
      <c r="AM789" s="1" t="s">
        <v>5260</v>
      </c>
      <c r="AT789" s="1" t="s">
        <v>42</v>
      </c>
      <c r="AU789" s="1" t="s">
        <v>5332</v>
      </c>
      <c r="AV789" s="1" t="s">
        <v>2389</v>
      </c>
      <c r="AW789" s="1" t="s">
        <v>5657</v>
      </c>
      <c r="BG789" s="1" t="s">
        <v>42</v>
      </c>
      <c r="BH789" s="1" t="s">
        <v>5332</v>
      </c>
      <c r="BI789" s="1" t="s">
        <v>7368</v>
      </c>
      <c r="BJ789" s="1" t="s">
        <v>6207</v>
      </c>
      <c r="BK789" s="1" t="s">
        <v>1776</v>
      </c>
      <c r="BL789" s="1" t="s">
        <v>5959</v>
      </c>
      <c r="BM789" s="1" t="s">
        <v>2390</v>
      </c>
      <c r="BN789" s="1" t="s">
        <v>7526</v>
      </c>
      <c r="BO789" s="1" t="s">
        <v>42</v>
      </c>
      <c r="BP789" s="1" t="s">
        <v>5332</v>
      </c>
      <c r="BQ789" s="1" t="s">
        <v>2391</v>
      </c>
      <c r="BR789" s="1" t="s">
        <v>7680</v>
      </c>
      <c r="BS789" s="1" t="s">
        <v>88</v>
      </c>
      <c r="BT789" s="1" t="s">
        <v>7489</v>
      </c>
    </row>
    <row r="790" spans="1:72" ht="13.5" customHeight="1">
      <c r="A790" s="5" t="str">
        <f t="shared" si="41"/>
        <v>1861_화현내_0170</v>
      </c>
      <c r="B790" s="1">
        <v>1861</v>
      </c>
      <c r="C790" s="1" t="s">
        <v>9339</v>
      </c>
      <c r="D790" s="1" t="s">
        <v>9340</v>
      </c>
      <c r="E790" s="1">
        <v>789</v>
      </c>
      <c r="F790" s="1">
        <v>5</v>
      </c>
      <c r="G790" s="1" t="s">
        <v>2367</v>
      </c>
      <c r="H790" s="1" t="s">
        <v>4197</v>
      </c>
      <c r="I790" s="1">
        <v>1</v>
      </c>
      <c r="L790" s="1">
        <v>3</v>
      </c>
      <c r="M790" s="1" t="s">
        <v>8314</v>
      </c>
      <c r="N790" s="1" t="s">
        <v>8315</v>
      </c>
      <c r="S790" s="1" t="s">
        <v>49</v>
      </c>
      <c r="T790" s="1" t="s">
        <v>967</v>
      </c>
      <c r="W790" s="1" t="s">
        <v>97</v>
      </c>
      <c r="X790" s="1" t="s">
        <v>9127</v>
      </c>
      <c r="Y790" s="1" t="s">
        <v>51</v>
      </c>
      <c r="Z790" s="1" t="s">
        <v>4387</v>
      </c>
      <c r="AC790" s="1">
        <v>37</v>
      </c>
      <c r="AD790" s="1" t="s">
        <v>677</v>
      </c>
      <c r="AE790" s="1" t="s">
        <v>5225</v>
      </c>
      <c r="AJ790" s="1" t="s">
        <v>17</v>
      </c>
      <c r="AK790" s="1" t="s">
        <v>5254</v>
      </c>
      <c r="AL790" s="1" t="s">
        <v>58</v>
      </c>
      <c r="AM790" s="1" t="s">
        <v>5258</v>
      </c>
      <c r="AT790" s="1" t="s">
        <v>42</v>
      </c>
      <c r="AU790" s="1" t="s">
        <v>5332</v>
      </c>
      <c r="AV790" s="1" t="s">
        <v>2392</v>
      </c>
      <c r="AW790" s="1" t="s">
        <v>5656</v>
      </c>
      <c r="BG790" s="1" t="s">
        <v>42</v>
      </c>
      <c r="BH790" s="1" t="s">
        <v>5332</v>
      </c>
      <c r="BI790" s="1" t="s">
        <v>2393</v>
      </c>
      <c r="BJ790" s="1" t="s">
        <v>5567</v>
      </c>
      <c r="BK790" s="1" t="s">
        <v>42</v>
      </c>
      <c r="BL790" s="1" t="s">
        <v>5332</v>
      </c>
      <c r="BM790" s="1" t="s">
        <v>2394</v>
      </c>
      <c r="BN790" s="1" t="s">
        <v>6631</v>
      </c>
      <c r="BO790" s="1" t="s">
        <v>42</v>
      </c>
      <c r="BP790" s="1" t="s">
        <v>5332</v>
      </c>
      <c r="BQ790" s="1" t="s">
        <v>2395</v>
      </c>
      <c r="BR790" s="1" t="s">
        <v>7099</v>
      </c>
      <c r="BS790" s="1" t="s">
        <v>88</v>
      </c>
      <c r="BT790" s="1" t="s">
        <v>7489</v>
      </c>
    </row>
    <row r="791" spans="1:29" ht="13.5" customHeight="1">
      <c r="A791" s="5" t="str">
        <f t="shared" si="41"/>
        <v>1861_화현내_0170</v>
      </c>
      <c r="B791" s="1">
        <v>1861</v>
      </c>
      <c r="C791" s="1" t="s">
        <v>9339</v>
      </c>
      <c r="D791" s="1" t="s">
        <v>9340</v>
      </c>
      <c r="E791" s="1">
        <v>790</v>
      </c>
      <c r="F791" s="1">
        <v>5</v>
      </c>
      <c r="G791" s="1" t="s">
        <v>2367</v>
      </c>
      <c r="H791" s="1" t="s">
        <v>4197</v>
      </c>
      <c r="I791" s="1">
        <v>1</v>
      </c>
      <c r="L791" s="1">
        <v>3</v>
      </c>
      <c r="M791" s="1" t="s">
        <v>8314</v>
      </c>
      <c r="N791" s="1" t="s">
        <v>8315</v>
      </c>
      <c r="T791" s="1" t="s">
        <v>9128</v>
      </c>
      <c r="U791" s="1" t="s">
        <v>59</v>
      </c>
      <c r="V791" s="1" t="s">
        <v>4282</v>
      </c>
      <c r="Y791" s="1" t="s">
        <v>2396</v>
      </c>
      <c r="Z791" s="1" t="s">
        <v>4850</v>
      </c>
      <c r="AC791" s="1">
        <v>11</v>
      </c>
    </row>
    <row r="792" spans="1:72" ht="13.5" customHeight="1">
      <c r="A792" s="5" t="str">
        <f t="shared" si="41"/>
        <v>1861_화현내_0170</v>
      </c>
      <c r="B792" s="1">
        <v>1861</v>
      </c>
      <c r="C792" s="1" t="s">
        <v>9339</v>
      </c>
      <c r="D792" s="1" t="s">
        <v>9340</v>
      </c>
      <c r="E792" s="1">
        <v>791</v>
      </c>
      <c r="F792" s="1">
        <v>5</v>
      </c>
      <c r="G792" s="1" t="s">
        <v>2367</v>
      </c>
      <c r="H792" s="1" t="s">
        <v>4197</v>
      </c>
      <c r="I792" s="1">
        <v>1</v>
      </c>
      <c r="L792" s="1">
        <v>4</v>
      </c>
      <c r="M792" s="1" t="s">
        <v>8316</v>
      </c>
      <c r="N792" s="1" t="s">
        <v>8317</v>
      </c>
      <c r="T792" s="1" t="s">
        <v>8820</v>
      </c>
      <c r="U792" s="1" t="s">
        <v>37</v>
      </c>
      <c r="V792" s="1" t="s">
        <v>4283</v>
      </c>
      <c r="W792" s="1" t="s">
        <v>483</v>
      </c>
      <c r="X792" s="1" t="s">
        <v>4369</v>
      </c>
      <c r="Y792" s="1" t="s">
        <v>2397</v>
      </c>
      <c r="Z792" s="1" t="s">
        <v>4849</v>
      </c>
      <c r="AC792" s="1">
        <v>50</v>
      </c>
      <c r="AD792" s="1" t="s">
        <v>167</v>
      </c>
      <c r="AE792" s="1" t="s">
        <v>5216</v>
      </c>
      <c r="AJ792" s="1" t="s">
        <v>17</v>
      </c>
      <c r="AK792" s="1" t="s">
        <v>5254</v>
      </c>
      <c r="AL792" s="1" t="s">
        <v>485</v>
      </c>
      <c r="AM792" s="1" t="s">
        <v>7495</v>
      </c>
      <c r="AT792" s="1" t="s">
        <v>42</v>
      </c>
      <c r="AU792" s="1" t="s">
        <v>5332</v>
      </c>
      <c r="AV792" s="1" t="s">
        <v>2398</v>
      </c>
      <c r="AW792" s="1" t="s">
        <v>5646</v>
      </c>
      <c r="BG792" s="1" t="s">
        <v>42</v>
      </c>
      <c r="BH792" s="1" t="s">
        <v>5332</v>
      </c>
      <c r="BI792" s="1" t="s">
        <v>2399</v>
      </c>
      <c r="BJ792" s="1" t="s">
        <v>6206</v>
      </c>
      <c r="BK792" s="1" t="s">
        <v>42</v>
      </c>
      <c r="BL792" s="1" t="s">
        <v>5332</v>
      </c>
      <c r="BM792" s="1" t="s">
        <v>2400</v>
      </c>
      <c r="BN792" s="1" t="s">
        <v>6414</v>
      </c>
      <c r="BO792" s="1" t="s">
        <v>42</v>
      </c>
      <c r="BP792" s="1" t="s">
        <v>5332</v>
      </c>
      <c r="BQ792" s="1" t="s">
        <v>2401</v>
      </c>
      <c r="BR792" s="1" t="s">
        <v>7859</v>
      </c>
      <c r="BS792" s="1" t="s">
        <v>141</v>
      </c>
      <c r="BT792" s="1" t="s">
        <v>5296</v>
      </c>
    </row>
    <row r="793" spans="1:72" ht="13.5" customHeight="1">
      <c r="A793" s="5" t="str">
        <f t="shared" si="41"/>
        <v>1861_화현내_0170</v>
      </c>
      <c r="B793" s="1">
        <v>1861</v>
      </c>
      <c r="C793" s="1" t="s">
        <v>9339</v>
      </c>
      <c r="D793" s="1" t="s">
        <v>9340</v>
      </c>
      <c r="E793" s="1">
        <v>792</v>
      </c>
      <c r="F793" s="1">
        <v>5</v>
      </c>
      <c r="G793" s="1" t="s">
        <v>2367</v>
      </c>
      <c r="H793" s="1" t="s">
        <v>4197</v>
      </c>
      <c r="I793" s="1">
        <v>1</v>
      </c>
      <c r="L793" s="1">
        <v>4</v>
      </c>
      <c r="M793" s="1" t="s">
        <v>8316</v>
      </c>
      <c r="N793" s="1" t="s">
        <v>8317</v>
      </c>
      <c r="S793" s="1" t="s">
        <v>49</v>
      </c>
      <c r="T793" s="1" t="s">
        <v>967</v>
      </c>
      <c r="W793" s="1" t="s">
        <v>97</v>
      </c>
      <c r="X793" s="1" t="s">
        <v>8821</v>
      </c>
      <c r="Y793" s="1" t="s">
        <v>51</v>
      </c>
      <c r="Z793" s="1" t="s">
        <v>4387</v>
      </c>
      <c r="AC793" s="1">
        <v>50</v>
      </c>
      <c r="AD793" s="1" t="s">
        <v>167</v>
      </c>
      <c r="AE793" s="1" t="s">
        <v>5216</v>
      </c>
      <c r="AJ793" s="1" t="s">
        <v>17</v>
      </c>
      <c r="AK793" s="1" t="s">
        <v>5254</v>
      </c>
      <c r="AL793" s="1" t="s">
        <v>88</v>
      </c>
      <c r="AM793" s="1" t="s">
        <v>7489</v>
      </c>
      <c r="AT793" s="1" t="s">
        <v>42</v>
      </c>
      <c r="AU793" s="1" t="s">
        <v>5332</v>
      </c>
      <c r="AV793" s="1" t="s">
        <v>2402</v>
      </c>
      <c r="AW793" s="1" t="s">
        <v>5655</v>
      </c>
      <c r="BG793" s="1" t="s">
        <v>42</v>
      </c>
      <c r="BH793" s="1" t="s">
        <v>5332</v>
      </c>
      <c r="BI793" s="1" t="s">
        <v>919</v>
      </c>
      <c r="BJ793" s="1" t="s">
        <v>9129</v>
      </c>
      <c r="BK793" s="1" t="s">
        <v>42</v>
      </c>
      <c r="BL793" s="1" t="s">
        <v>5332</v>
      </c>
      <c r="BM793" s="1" t="s">
        <v>2403</v>
      </c>
      <c r="BN793" s="1" t="s">
        <v>9130</v>
      </c>
      <c r="BO793" s="1" t="s">
        <v>42</v>
      </c>
      <c r="BP793" s="1" t="s">
        <v>5332</v>
      </c>
      <c r="BQ793" s="1" t="s">
        <v>2404</v>
      </c>
      <c r="BR793" s="1" t="s">
        <v>7098</v>
      </c>
      <c r="BS793" s="1" t="s">
        <v>229</v>
      </c>
      <c r="BT793" s="1" t="s">
        <v>5311</v>
      </c>
    </row>
    <row r="794" spans="1:29" ht="13.5" customHeight="1">
      <c r="A794" s="5" t="str">
        <f t="shared" si="41"/>
        <v>1861_화현내_0170</v>
      </c>
      <c r="B794" s="1">
        <v>1861</v>
      </c>
      <c r="C794" s="1" t="s">
        <v>9339</v>
      </c>
      <c r="D794" s="1" t="s">
        <v>9340</v>
      </c>
      <c r="E794" s="1">
        <v>793</v>
      </c>
      <c r="F794" s="1">
        <v>5</v>
      </c>
      <c r="G794" s="1" t="s">
        <v>2367</v>
      </c>
      <c r="H794" s="1" t="s">
        <v>4197</v>
      </c>
      <c r="I794" s="1">
        <v>1</v>
      </c>
      <c r="L794" s="1">
        <v>4</v>
      </c>
      <c r="M794" s="1" t="s">
        <v>8316</v>
      </c>
      <c r="N794" s="1" t="s">
        <v>8317</v>
      </c>
      <c r="T794" s="1" t="s">
        <v>9131</v>
      </c>
      <c r="U794" s="1" t="s">
        <v>59</v>
      </c>
      <c r="V794" s="1" t="s">
        <v>4282</v>
      </c>
      <c r="Y794" s="1" t="s">
        <v>2405</v>
      </c>
      <c r="Z794" s="1" t="s">
        <v>4848</v>
      </c>
      <c r="AC794" s="1">
        <v>18</v>
      </c>
    </row>
    <row r="795" spans="1:72" ht="13.5" customHeight="1">
      <c r="A795" s="5" t="str">
        <f t="shared" si="41"/>
        <v>1861_화현내_0170</v>
      </c>
      <c r="B795" s="1">
        <v>1861</v>
      </c>
      <c r="C795" s="1" t="s">
        <v>9339</v>
      </c>
      <c r="D795" s="1" t="s">
        <v>9340</v>
      </c>
      <c r="E795" s="1">
        <v>794</v>
      </c>
      <c r="F795" s="1">
        <v>5</v>
      </c>
      <c r="G795" s="1" t="s">
        <v>2367</v>
      </c>
      <c r="H795" s="1" t="s">
        <v>4197</v>
      </c>
      <c r="I795" s="1">
        <v>1</v>
      </c>
      <c r="L795" s="1">
        <v>5</v>
      </c>
      <c r="M795" s="1" t="s">
        <v>8318</v>
      </c>
      <c r="N795" s="1" t="s">
        <v>8319</v>
      </c>
      <c r="T795" s="1" t="s">
        <v>8825</v>
      </c>
      <c r="U795" s="1" t="s">
        <v>37</v>
      </c>
      <c r="V795" s="1" t="s">
        <v>4283</v>
      </c>
      <c r="W795" s="1" t="s">
        <v>97</v>
      </c>
      <c r="X795" s="1" t="s">
        <v>8881</v>
      </c>
      <c r="Y795" s="1" t="s">
        <v>2406</v>
      </c>
      <c r="Z795" s="1" t="s">
        <v>4833</v>
      </c>
      <c r="AC795" s="1">
        <v>44</v>
      </c>
      <c r="AD795" s="1" t="s">
        <v>73</v>
      </c>
      <c r="AE795" s="1" t="s">
        <v>5197</v>
      </c>
      <c r="AJ795" s="1" t="s">
        <v>17</v>
      </c>
      <c r="AK795" s="1" t="s">
        <v>5254</v>
      </c>
      <c r="AL795" s="1" t="s">
        <v>58</v>
      </c>
      <c r="AM795" s="1" t="s">
        <v>5258</v>
      </c>
      <c r="AT795" s="1" t="s">
        <v>42</v>
      </c>
      <c r="AU795" s="1" t="s">
        <v>5332</v>
      </c>
      <c r="AV795" s="1" t="s">
        <v>2407</v>
      </c>
      <c r="AW795" s="1" t="s">
        <v>5654</v>
      </c>
      <c r="BG795" s="1" t="s">
        <v>42</v>
      </c>
      <c r="BH795" s="1" t="s">
        <v>5332</v>
      </c>
      <c r="BI795" s="1" t="s">
        <v>888</v>
      </c>
      <c r="BJ795" s="1" t="s">
        <v>9132</v>
      </c>
      <c r="BK795" s="1" t="s">
        <v>42</v>
      </c>
      <c r="BL795" s="1" t="s">
        <v>5332</v>
      </c>
      <c r="BM795" s="1" t="s">
        <v>2408</v>
      </c>
      <c r="BN795" s="1" t="s">
        <v>6630</v>
      </c>
      <c r="BO795" s="1" t="s">
        <v>42</v>
      </c>
      <c r="BP795" s="1" t="s">
        <v>5332</v>
      </c>
      <c r="BQ795" s="1" t="s">
        <v>2409</v>
      </c>
      <c r="BR795" s="1" t="s">
        <v>7097</v>
      </c>
      <c r="BS795" s="1" t="s">
        <v>58</v>
      </c>
      <c r="BT795" s="1" t="s">
        <v>5258</v>
      </c>
    </row>
    <row r="796" spans="1:72" ht="13.5" customHeight="1">
      <c r="A796" s="5" t="str">
        <f t="shared" si="41"/>
        <v>1861_화현내_0170</v>
      </c>
      <c r="B796" s="1">
        <v>1861</v>
      </c>
      <c r="C796" s="1" t="s">
        <v>9339</v>
      </c>
      <c r="D796" s="1" t="s">
        <v>9340</v>
      </c>
      <c r="E796" s="1">
        <v>795</v>
      </c>
      <c r="F796" s="1">
        <v>5</v>
      </c>
      <c r="G796" s="1" t="s">
        <v>2367</v>
      </c>
      <c r="H796" s="1" t="s">
        <v>4197</v>
      </c>
      <c r="I796" s="1">
        <v>1</v>
      </c>
      <c r="L796" s="1">
        <v>5</v>
      </c>
      <c r="M796" s="1" t="s">
        <v>8318</v>
      </c>
      <c r="N796" s="1" t="s">
        <v>8319</v>
      </c>
      <c r="S796" s="1" t="s">
        <v>49</v>
      </c>
      <c r="T796" s="1" t="s">
        <v>967</v>
      </c>
      <c r="W796" s="1" t="s">
        <v>139</v>
      </c>
      <c r="X796" s="1" t="s">
        <v>9133</v>
      </c>
      <c r="Y796" s="1" t="s">
        <v>51</v>
      </c>
      <c r="Z796" s="1" t="s">
        <v>4387</v>
      </c>
      <c r="AC796" s="1">
        <v>24</v>
      </c>
      <c r="AD796" s="1" t="s">
        <v>279</v>
      </c>
      <c r="AE796" s="1" t="s">
        <v>5228</v>
      </c>
      <c r="AJ796" s="1" t="s">
        <v>17</v>
      </c>
      <c r="AK796" s="1" t="s">
        <v>5254</v>
      </c>
      <c r="AL796" s="1" t="s">
        <v>2410</v>
      </c>
      <c r="AM796" s="1" t="s">
        <v>5296</v>
      </c>
      <c r="AT796" s="1" t="s">
        <v>42</v>
      </c>
      <c r="AU796" s="1" t="s">
        <v>5332</v>
      </c>
      <c r="AV796" s="1" t="s">
        <v>2411</v>
      </c>
      <c r="AW796" s="1" t="s">
        <v>5653</v>
      </c>
      <c r="BG796" s="1" t="s">
        <v>42</v>
      </c>
      <c r="BH796" s="1" t="s">
        <v>5332</v>
      </c>
      <c r="BI796" s="1" t="s">
        <v>2412</v>
      </c>
      <c r="BJ796" s="1" t="s">
        <v>6205</v>
      </c>
      <c r="BK796" s="1" t="s">
        <v>42</v>
      </c>
      <c r="BL796" s="1" t="s">
        <v>5332</v>
      </c>
      <c r="BM796" s="1" t="s">
        <v>2413</v>
      </c>
      <c r="BN796" s="1" t="s">
        <v>5744</v>
      </c>
      <c r="BO796" s="1" t="s">
        <v>42</v>
      </c>
      <c r="BP796" s="1" t="s">
        <v>5332</v>
      </c>
      <c r="BQ796" s="1" t="s">
        <v>2414</v>
      </c>
      <c r="BR796" s="1" t="s">
        <v>7532</v>
      </c>
      <c r="BS796" s="1" t="s">
        <v>777</v>
      </c>
      <c r="BT796" s="1" t="s">
        <v>5305</v>
      </c>
    </row>
    <row r="797" spans="1:31" ht="13.5" customHeight="1">
      <c r="A797" s="5" t="str">
        <f t="shared" si="41"/>
        <v>1861_화현내_0170</v>
      </c>
      <c r="B797" s="1">
        <v>1861</v>
      </c>
      <c r="C797" s="1" t="s">
        <v>9339</v>
      </c>
      <c r="D797" s="1" t="s">
        <v>9340</v>
      </c>
      <c r="E797" s="1">
        <v>796</v>
      </c>
      <c r="F797" s="1">
        <v>5</v>
      </c>
      <c r="G797" s="1" t="s">
        <v>2367</v>
      </c>
      <c r="H797" s="1" t="s">
        <v>4197</v>
      </c>
      <c r="I797" s="1">
        <v>1</v>
      </c>
      <c r="L797" s="1">
        <v>5</v>
      </c>
      <c r="M797" s="1" t="s">
        <v>8318</v>
      </c>
      <c r="N797" s="1" t="s">
        <v>8319</v>
      </c>
      <c r="T797" s="1" t="s">
        <v>9038</v>
      </c>
      <c r="U797" s="1" t="s">
        <v>61</v>
      </c>
      <c r="V797" s="1" t="s">
        <v>4295</v>
      </c>
      <c r="Y797" s="1" t="s">
        <v>2415</v>
      </c>
      <c r="Z797" s="1" t="s">
        <v>4847</v>
      </c>
      <c r="AD797" s="1" t="s">
        <v>299</v>
      </c>
      <c r="AE797" s="1" t="s">
        <v>5202</v>
      </c>
    </row>
    <row r="798" spans="1:72" ht="13.5" customHeight="1">
      <c r="A798" s="5" t="str">
        <f t="shared" si="41"/>
        <v>1861_화현내_0170</v>
      </c>
      <c r="B798" s="1">
        <v>1861</v>
      </c>
      <c r="C798" s="1" t="s">
        <v>9339</v>
      </c>
      <c r="D798" s="1" t="s">
        <v>9340</v>
      </c>
      <c r="E798" s="1">
        <v>797</v>
      </c>
      <c r="F798" s="1">
        <v>5</v>
      </c>
      <c r="G798" s="1" t="s">
        <v>2367</v>
      </c>
      <c r="H798" s="1" t="s">
        <v>4197</v>
      </c>
      <c r="I798" s="1">
        <v>2</v>
      </c>
      <c r="J798" s="1" t="s">
        <v>2416</v>
      </c>
      <c r="K798" s="1" t="s">
        <v>4217</v>
      </c>
      <c r="L798" s="1">
        <v>1</v>
      </c>
      <c r="M798" s="1" t="s">
        <v>8320</v>
      </c>
      <c r="N798" s="1" t="s">
        <v>8321</v>
      </c>
      <c r="T798" s="1" t="s">
        <v>8846</v>
      </c>
      <c r="U798" s="1" t="s">
        <v>37</v>
      </c>
      <c r="V798" s="1" t="s">
        <v>4283</v>
      </c>
      <c r="W798" s="1" t="s">
        <v>483</v>
      </c>
      <c r="X798" s="1" t="s">
        <v>4369</v>
      </c>
      <c r="Y798" s="1" t="s">
        <v>2417</v>
      </c>
      <c r="Z798" s="1" t="s">
        <v>4846</v>
      </c>
      <c r="AC798" s="1">
        <v>38</v>
      </c>
      <c r="AJ798" s="1" t="s">
        <v>17</v>
      </c>
      <c r="AK798" s="1" t="s">
        <v>5254</v>
      </c>
      <c r="AL798" s="1" t="s">
        <v>485</v>
      </c>
      <c r="AM798" s="1" t="s">
        <v>7495</v>
      </c>
      <c r="AT798" s="1" t="s">
        <v>42</v>
      </c>
      <c r="AU798" s="1" t="s">
        <v>5332</v>
      </c>
      <c r="AV798" s="1" t="s">
        <v>2418</v>
      </c>
      <c r="AW798" s="1" t="s">
        <v>5652</v>
      </c>
      <c r="BG798" s="1" t="s">
        <v>42</v>
      </c>
      <c r="BH798" s="1" t="s">
        <v>5332</v>
      </c>
      <c r="BI798" s="1" t="s">
        <v>457</v>
      </c>
      <c r="BJ798" s="1" t="s">
        <v>6204</v>
      </c>
      <c r="BK798" s="1" t="s">
        <v>42</v>
      </c>
      <c r="BL798" s="1" t="s">
        <v>5332</v>
      </c>
      <c r="BM798" s="1" t="s">
        <v>487</v>
      </c>
      <c r="BN798" s="1" t="s">
        <v>6414</v>
      </c>
      <c r="BO798" s="1" t="s">
        <v>42</v>
      </c>
      <c r="BP798" s="1" t="s">
        <v>5332</v>
      </c>
      <c r="BQ798" s="1" t="s">
        <v>2419</v>
      </c>
      <c r="BR798" s="1" t="s">
        <v>7671</v>
      </c>
      <c r="BS798" s="1" t="s">
        <v>88</v>
      </c>
      <c r="BT798" s="1" t="s">
        <v>7489</v>
      </c>
    </row>
    <row r="799" spans="1:72" ht="13.5" customHeight="1">
      <c r="A799" s="5" t="str">
        <f t="shared" si="41"/>
        <v>1861_화현내_0170</v>
      </c>
      <c r="B799" s="1">
        <v>1861</v>
      </c>
      <c r="C799" s="1" t="s">
        <v>9339</v>
      </c>
      <c r="D799" s="1" t="s">
        <v>9340</v>
      </c>
      <c r="E799" s="1">
        <v>798</v>
      </c>
      <c r="F799" s="1">
        <v>5</v>
      </c>
      <c r="G799" s="1" t="s">
        <v>2367</v>
      </c>
      <c r="H799" s="1" t="s">
        <v>4197</v>
      </c>
      <c r="I799" s="1">
        <v>2</v>
      </c>
      <c r="L799" s="1">
        <v>1</v>
      </c>
      <c r="M799" s="1" t="s">
        <v>8320</v>
      </c>
      <c r="N799" s="1" t="s">
        <v>8321</v>
      </c>
      <c r="S799" s="1" t="s">
        <v>49</v>
      </c>
      <c r="T799" s="1" t="s">
        <v>967</v>
      </c>
      <c r="W799" s="1" t="s">
        <v>135</v>
      </c>
      <c r="X799" s="1" t="s">
        <v>8847</v>
      </c>
      <c r="Y799" s="1" t="s">
        <v>51</v>
      </c>
      <c r="Z799" s="1" t="s">
        <v>4387</v>
      </c>
      <c r="AC799" s="1">
        <v>34</v>
      </c>
      <c r="AD799" s="1" t="s">
        <v>394</v>
      </c>
      <c r="AE799" s="1" t="s">
        <v>5230</v>
      </c>
      <c r="AJ799" s="1" t="s">
        <v>17</v>
      </c>
      <c r="AK799" s="1" t="s">
        <v>5254</v>
      </c>
      <c r="AL799" s="1" t="s">
        <v>95</v>
      </c>
      <c r="AM799" s="1" t="s">
        <v>5256</v>
      </c>
      <c r="AT799" s="1" t="s">
        <v>42</v>
      </c>
      <c r="AU799" s="1" t="s">
        <v>5332</v>
      </c>
      <c r="AV799" s="1" t="s">
        <v>2420</v>
      </c>
      <c r="AW799" s="1" t="s">
        <v>5651</v>
      </c>
      <c r="BG799" s="1" t="s">
        <v>42</v>
      </c>
      <c r="BH799" s="1" t="s">
        <v>5332</v>
      </c>
      <c r="BI799" s="1" t="s">
        <v>2421</v>
      </c>
      <c r="BJ799" s="1" t="s">
        <v>6203</v>
      </c>
      <c r="BK799" s="1" t="s">
        <v>42</v>
      </c>
      <c r="BL799" s="1" t="s">
        <v>5332</v>
      </c>
      <c r="BM799" s="1" t="s">
        <v>2422</v>
      </c>
      <c r="BN799" s="1" t="s">
        <v>6629</v>
      </c>
      <c r="BO799" s="1" t="s">
        <v>42</v>
      </c>
      <c r="BP799" s="1" t="s">
        <v>5332</v>
      </c>
      <c r="BQ799" s="1" t="s">
        <v>2423</v>
      </c>
      <c r="BR799" s="1" t="s">
        <v>7096</v>
      </c>
      <c r="BS799" s="1" t="s">
        <v>130</v>
      </c>
      <c r="BT799" s="1" t="s">
        <v>5257</v>
      </c>
    </row>
    <row r="800" spans="1:31" ht="13.5" customHeight="1">
      <c r="A800" s="5" t="str">
        <f t="shared" si="41"/>
        <v>1861_화현내_0170</v>
      </c>
      <c r="B800" s="1">
        <v>1861</v>
      </c>
      <c r="C800" s="1" t="s">
        <v>9339</v>
      </c>
      <c r="D800" s="1" t="s">
        <v>9340</v>
      </c>
      <c r="E800" s="1">
        <v>799</v>
      </c>
      <c r="F800" s="1">
        <v>5</v>
      </c>
      <c r="G800" s="1" t="s">
        <v>2367</v>
      </c>
      <c r="H800" s="1" t="s">
        <v>4197</v>
      </c>
      <c r="I800" s="1">
        <v>2</v>
      </c>
      <c r="L800" s="1">
        <v>1</v>
      </c>
      <c r="M800" s="1" t="s">
        <v>8320</v>
      </c>
      <c r="N800" s="1" t="s">
        <v>8321</v>
      </c>
      <c r="S800" s="1" t="s">
        <v>131</v>
      </c>
      <c r="T800" s="1" t="s">
        <v>4263</v>
      </c>
      <c r="Y800" s="1" t="s">
        <v>2424</v>
      </c>
      <c r="Z800" s="1" t="s">
        <v>4845</v>
      </c>
      <c r="AC800" s="1">
        <v>18</v>
      </c>
      <c r="AD800" s="1" t="s">
        <v>564</v>
      </c>
      <c r="AE800" s="1" t="s">
        <v>5221</v>
      </c>
    </row>
    <row r="801" spans="1:29" ht="13.5" customHeight="1">
      <c r="A801" s="5" t="str">
        <f t="shared" si="41"/>
        <v>1861_화현내_0170</v>
      </c>
      <c r="B801" s="1">
        <v>1861</v>
      </c>
      <c r="C801" s="1" t="s">
        <v>9339</v>
      </c>
      <c r="D801" s="1" t="s">
        <v>9340</v>
      </c>
      <c r="E801" s="1">
        <v>800</v>
      </c>
      <c r="F801" s="1">
        <v>5</v>
      </c>
      <c r="G801" s="1" t="s">
        <v>2367</v>
      </c>
      <c r="H801" s="1" t="s">
        <v>4197</v>
      </c>
      <c r="I801" s="1">
        <v>2</v>
      </c>
      <c r="L801" s="1">
        <v>1</v>
      </c>
      <c r="M801" s="1" t="s">
        <v>8320</v>
      </c>
      <c r="N801" s="1" t="s">
        <v>8321</v>
      </c>
      <c r="S801" s="1" t="s">
        <v>184</v>
      </c>
      <c r="T801" s="1" t="s">
        <v>4260</v>
      </c>
      <c r="W801" s="1" t="s">
        <v>38</v>
      </c>
      <c r="X801" s="1" t="s">
        <v>4338</v>
      </c>
      <c r="Y801" s="1" t="s">
        <v>51</v>
      </c>
      <c r="Z801" s="1" t="s">
        <v>4387</v>
      </c>
      <c r="AC801" s="1">
        <v>20</v>
      </c>
    </row>
    <row r="802" spans="1:31" ht="13.5" customHeight="1">
      <c r="A802" s="5" t="str">
        <f t="shared" si="41"/>
        <v>1861_화현내_0170</v>
      </c>
      <c r="B802" s="1">
        <v>1861</v>
      </c>
      <c r="C802" s="1" t="s">
        <v>9339</v>
      </c>
      <c r="D802" s="1" t="s">
        <v>9340</v>
      </c>
      <c r="E802" s="1">
        <v>801</v>
      </c>
      <c r="F802" s="1">
        <v>5</v>
      </c>
      <c r="G802" s="1" t="s">
        <v>2367</v>
      </c>
      <c r="H802" s="1" t="s">
        <v>4197</v>
      </c>
      <c r="I802" s="1">
        <v>2</v>
      </c>
      <c r="L802" s="1">
        <v>1</v>
      </c>
      <c r="M802" s="1" t="s">
        <v>8320</v>
      </c>
      <c r="N802" s="1" t="s">
        <v>8321</v>
      </c>
      <c r="T802" s="1" t="s">
        <v>8848</v>
      </c>
      <c r="U802" s="1" t="s">
        <v>61</v>
      </c>
      <c r="V802" s="1" t="s">
        <v>4295</v>
      </c>
      <c r="Y802" s="1" t="s">
        <v>2425</v>
      </c>
      <c r="Z802" s="1" t="s">
        <v>4844</v>
      </c>
      <c r="AD802" s="1" t="s">
        <v>311</v>
      </c>
      <c r="AE802" s="1" t="s">
        <v>5191</v>
      </c>
    </row>
    <row r="803" spans="1:72" ht="13.5" customHeight="1">
      <c r="A803" s="5" t="str">
        <f aca="true" t="shared" si="42" ref="A803:A823">HYPERLINK("http://kyu.snu.ac.kr/sdhj/index.jsp?type=hj/GK14782_00IH_0001_0171.jpg","1861_화현내_0171")</f>
        <v>1861_화현내_0171</v>
      </c>
      <c r="B803" s="1">
        <v>1861</v>
      </c>
      <c r="C803" s="1" t="s">
        <v>9339</v>
      </c>
      <c r="D803" s="1" t="s">
        <v>9340</v>
      </c>
      <c r="E803" s="1">
        <v>802</v>
      </c>
      <c r="F803" s="1">
        <v>5</v>
      </c>
      <c r="G803" s="1" t="s">
        <v>2367</v>
      </c>
      <c r="H803" s="1" t="s">
        <v>4197</v>
      </c>
      <c r="I803" s="1">
        <v>2</v>
      </c>
      <c r="L803" s="1">
        <v>2</v>
      </c>
      <c r="M803" s="1" t="s">
        <v>8322</v>
      </c>
      <c r="N803" s="1" t="s">
        <v>8323</v>
      </c>
      <c r="O803" s="1" t="s">
        <v>6</v>
      </c>
      <c r="P803" s="1" t="s">
        <v>4255</v>
      </c>
      <c r="T803" s="1" t="s">
        <v>8874</v>
      </c>
      <c r="U803" s="1" t="s">
        <v>37</v>
      </c>
      <c r="V803" s="1" t="s">
        <v>4283</v>
      </c>
      <c r="W803" s="1" t="s">
        <v>50</v>
      </c>
      <c r="X803" s="1" t="s">
        <v>4264</v>
      </c>
      <c r="Y803" s="1" t="s">
        <v>2426</v>
      </c>
      <c r="Z803" s="1" t="s">
        <v>4843</v>
      </c>
      <c r="AC803" s="1">
        <v>42</v>
      </c>
      <c r="AD803" s="1" t="s">
        <v>155</v>
      </c>
      <c r="AE803" s="1" t="s">
        <v>5196</v>
      </c>
      <c r="AJ803" s="1" t="s">
        <v>17</v>
      </c>
      <c r="AK803" s="1" t="s">
        <v>5254</v>
      </c>
      <c r="AL803" s="1" t="s">
        <v>53</v>
      </c>
      <c r="AM803" s="1" t="s">
        <v>5260</v>
      </c>
      <c r="AT803" s="1" t="s">
        <v>42</v>
      </c>
      <c r="AU803" s="1" t="s">
        <v>5332</v>
      </c>
      <c r="AV803" s="1" t="s">
        <v>544</v>
      </c>
      <c r="AW803" s="1" t="s">
        <v>5147</v>
      </c>
      <c r="BG803" s="1" t="s">
        <v>42</v>
      </c>
      <c r="BH803" s="1" t="s">
        <v>5332</v>
      </c>
      <c r="BI803" s="1" t="s">
        <v>2427</v>
      </c>
      <c r="BJ803" s="1" t="s">
        <v>6202</v>
      </c>
      <c r="BK803" s="1" t="s">
        <v>42</v>
      </c>
      <c r="BL803" s="1" t="s">
        <v>5332</v>
      </c>
      <c r="BM803" s="1" t="s">
        <v>2428</v>
      </c>
      <c r="BN803" s="1" t="s">
        <v>9134</v>
      </c>
      <c r="BO803" s="1" t="s">
        <v>42</v>
      </c>
      <c r="BP803" s="1" t="s">
        <v>5332</v>
      </c>
      <c r="BQ803" s="1" t="s">
        <v>2429</v>
      </c>
      <c r="BR803" s="1" t="s">
        <v>7461</v>
      </c>
      <c r="BS803" s="1" t="s">
        <v>203</v>
      </c>
      <c r="BT803" s="1" t="s">
        <v>7332</v>
      </c>
    </row>
    <row r="804" spans="1:72" ht="13.5" customHeight="1">
      <c r="A804" s="5" t="str">
        <f t="shared" si="42"/>
        <v>1861_화현내_0171</v>
      </c>
      <c r="B804" s="1">
        <v>1861</v>
      </c>
      <c r="C804" s="1" t="s">
        <v>9339</v>
      </c>
      <c r="D804" s="1" t="s">
        <v>9340</v>
      </c>
      <c r="E804" s="1">
        <v>803</v>
      </c>
      <c r="F804" s="1">
        <v>5</v>
      </c>
      <c r="G804" s="1" t="s">
        <v>2367</v>
      </c>
      <c r="H804" s="1" t="s">
        <v>4197</v>
      </c>
      <c r="I804" s="1">
        <v>2</v>
      </c>
      <c r="L804" s="1">
        <v>2</v>
      </c>
      <c r="M804" s="1" t="s">
        <v>8322</v>
      </c>
      <c r="N804" s="1" t="s">
        <v>8323</v>
      </c>
      <c r="S804" s="1" t="s">
        <v>49</v>
      </c>
      <c r="T804" s="1" t="s">
        <v>967</v>
      </c>
      <c r="W804" s="1" t="s">
        <v>97</v>
      </c>
      <c r="X804" s="1" t="s">
        <v>8875</v>
      </c>
      <c r="Y804" s="1" t="s">
        <v>51</v>
      </c>
      <c r="Z804" s="1" t="s">
        <v>4387</v>
      </c>
      <c r="AC804" s="1">
        <v>33</v>
      </c>
      <c r="AD804" s="1" t="s">
        <v>394</v>
      </c>
      <c r="AE804" s="1" t="s">
        <v>5230</v>
      </c>
      <c r="AJ804" s="1" t="s">
        <v>17</v>
      </c>
      <c r="AK804" s="1" t="s">
        <v>5254</v>
      </c>
      <c r="AL804" s="1" t="s">
        <v>88</v>
      </c>
      <c r="AM804" s="1" t="s">
        <v>7489</v>
      </c>
      <c r="AT804" s="1" t="s">
        <v>37</v>
      </c>
      <c r="AU804" s="1" t="s">
        <v>4283</v>
      </c>
      <c r="AV804" s="1" t="s">
        <v>2379</v>
      </c>
      <c r="AW804" s="1" t="s">
        <v>4854</v>
      </c>
      <c r="BG804" s="1" t="s">
        <v>42</v>
      </c>
      <c r="BH804" s="1" t="s">
        <v>5332</v>
      </c>
      <c r="BI804" s="1" t="s">
        <v>2380</v>
      </c>
      <c r="BJ804" s="1" t="s">
        <v>9135</v>
      </c>
      <c r="BK804" s="1" t="s">
        <v>42</v>
      </c>
      <c r="BL804" s="1" t="s">
        <v>5332</v>
      </c>
      <c r="BM804" s="1" t="s">
        <v>2381</v>
      </c>
      <c r="BN804" s="1" t="s">
        <v>6209</v>
      </c>
      <c r="BO804" s="1" t="s">
        <v>42</v>
      </c>
      <c r="BP804" s="1" t="s">
        <v>5332</v>
      </c>
      <c r="BQ804" s="1" t="s">
        <v>2430</v>
      </c>
      <c r="BR804" s="1" t="s">
        <v>7095</v>
      </c>
      <c r="BS804" s="1" t="s">
        <v>848</v>
      </c>
      <c r="BT804" s="1" t="s">
        <v>5297</v>
      </c>
    </row>
    <row r="805" spans="1:29" ht="13.5" customHeight="1">
      <c r="A805" s="5" t="str">
        <f t="shared" si="42"/>
        <v>1861_화현내_0171</v>
      </c>
      <c r="B805" s="1">
        <v>1861</v>
      </c>
      <c r="C805" s="1" t="s">
        <v>9339</v>
      </c>
      <c r="D805" s="1" t="s">
        <v>9340</v>
      </c>
      <c r="E805" s="1">
        <v>804</v>
      </c>
      <c r="F805" s="1">
        <v>5</v>
      </c>
      <c r="G805" s="1" t="s">
        <v>2367</v>
      </c>
      <c r="H805" s="1" t="s">
        <v>4197</v>
      </c>
      <c r="I805" s="1">
        <v>2</v>
      </c>
      <c r="L805" s="1">
        <v>2</v>
      </c>
      <c r="M805" s="1" t="s">
        <v>8322</v>
      </c>
      <c r="N805" s="1" t="s">
        <v>8323</v>
      </c>
      <c r="T805" s="1" t="s">
        <v>8879</v>
      </c>
      <c r="U805" s="1" t="s">
        <v>61</v>
      </c>
      <c r="V805" s="1" t="s">
        <v>4295</v>
      </c>
      <c r="Y805" s="1" t="s">
        <v>2431</v>
      </c>
      <c r="Z805" s="1" t="s">
        <v>4842</v>
      </c>
      <c r="AC805" s="1">
        <v>15</v>
      </c>
    </row>
    <row r="806" spans="1:72" ht="13.5" customHeight="1">
      <c r="A806" s="5" t="str">
        <f t="shared" si="42"/>
        <v>1861_화현내_0171</v>
      </c>
      <c r="B806" s="1">
        <v>1861</v>
      </c>
      <c r="C806" s="1" t="s">
        <v>9339</v>
      </c>
      <c r="D806" s="1" t="s">
        <v>9340</v>
      </c>
      <c r="E806" s="1">
        <v>805</v>
      </c>
      <c r="F806" s="1">
        <v>5</v>
      </c>
      <c r="G806" s="1" t="s">
        <v>2367</v>
      </c>
      <c r="H806" s="1" t="s">
        <v>4197</v>
      </c>
      <c r="I806" s="1">
        <v>2</v>
      </c>
      <c r="L806" s="1">
        <v>3</v>
      </c>
      <c r="M806" s="1" t="s">
        <v>8324</v>
      </c>
      <c r="N806" s="1" t="s">
        <v>8325</v>
      </c>
      <c r="T806" s="1" t="s">
        <v>8819</v>
      </c>
      <c r="U806" s="1" t="s">
        <v>37</v>
      </c>
      <c r="V806" s="1" t="s">
        <v>4283</v>
      </c>
      <c r="W806" s="1" t="s">
        <v>50</v>
      </c>
      <c r="X806" s="1" t="s">
        <v>4264</v>
      </c>
      <c r="Y806" s="1" t="s">
        <v>1561</v>
      </c>
      <c r="Z806" s="1" t="s">
        <v>4841</v>
      </c>
      <c r="AC806" s="1">
        <v>41</v>
      </c>
      <c r="AD806" s="1" t="s">
        <v>299</v>
      </c>
      <c r="AE806" s="1" t="s">
        <v>5202</v>
      </c>
      <c r="AJ806" s="1" t="s">
        <v>17</v>
      </c>
      <c r="AK806" s="1" t="s">
        <v>5254</v>
      </c>
      <c r="AL806" s="1" t="s">
        <v>53</v>
      </c>
      <c r="AM806" s="1" t="s">
        <v>5260</v>
      </c>
      <c r="AT806" s="1" t="s">
        <v>42</v>
      </c>
      <c r="AU806" s="1" t="s">
        <v>5332</v>
      </c>
      <c r="AV806" s="1" t="s">
        <v>2432</v>
      </c>
      <c r="AW806" s="1" t="s">
        <v>5650</v>
      </c>
      <c r="BG806" s="1" t="s">
        <v>42</v>
      </c>
      <c r="BH806" s="1" t="s">
        <v>5332</v>
      </c>
      <c r="BI806" s="1" t="s">
        <v>2398</v>
      </c>
      <c r="BJ806" s="1" t="s">
        <v>5646</v>
      </c>
      <c r="BK806" s="1" t="s">
        <v>42</v>
      </c>
      <c r="BL806" s="1" t="s">
        <v>5332</v>
      </c>
      <c r="BM806" s="1" t="s">
        <v>2433</v>
      </c>
      <c r="BN806" s="1" t="s">
        <v>6628</v>
      </c>
      <c r="BO806" s="1" t="s">
        <v>42</v>
      </c>
      <c r="BP806" s="1" t="s">
        <v>5332</v>
      </c>
      <c r="BQ806" s="1" t="s">
        <v>2434</v>
      </c>
      <c r="BR806" s="1" t="s">
        <v>7836</v>
      </c>
      <c r="BS806" s="1" t="s">
        <v>2435</v>
      </c>
      <c r="BT806" s="1" t="s">
        <v>5294</v>
      </c>
    </row>
    <row r="807" spans="1:29" ht="13.5" customHeight="1">
      <c r="A807" s="5" t="str">
        <f t="shared" si="42"/>
        <v>1861_화현내_0171</v>
      </c>
      <c r="B807" s="1">
        <v>1861</v>
      </c>
      <c r="C807" s="1" t="s">
        <v>9339</v>
      </c>
      <c r="D807" s="1" t="s">
        <v>9340</v>
      </c>
      <c r="E807" s="1">
        <v>806</v>
      </c>
      <c r="F807" s="1">
        <v>5</v>
      </c>
      <c r="G807" s="1" t="s">
        <v>2367</v>
      </c>
      <c r="H807" s="1" t="s">
        <v>4197</v>
      </c>
      <c r="I807" s="1">
        <v>2</v>
      </c>
      <c r="L807" s="1">
        <v>3</v>
      </c>
      <c r="M807" s="1" t="s">
        <v>8324</v>
      </c>
      <c r="N807" s="1" t="s">
        <v>8325</v>
      </c>
      <c r="S807" s="1" t="s">
        <v>1049</v>
      </c>
      <c r="T807" s="1" t="s">
        <v>4272</v>
      </c>
      <c r="W807" s="1" t="s">
        <v>135</v>
      </c>
      <c r="X807" s="1" t="s">
        <v>9136</v>
      </c>
      <c r="Y807" s="1" t="s">
        <v>51</v>
      </c>
      <c r="Z807" s="1" t="s">
        <v>4387</v>
      </c>
      <c r="AC807" s="1">
        <v>60</v>
      </c>
    </row>
    <row r="808" spans="1:72" ht="13.5" customHeight="1">
      <c r="A808" s="5" t="str">
        <f t="shared" si="42"/>
        <v>1861_화현내_0171</v>
      </c>
      <c r="B808" s="1">
        <v>1861</v>
      </c>
      <c r="C808" s="1" t="s">
        <v>9339</v>
      </c>
      <c r="D808" s="1" t="s">
        <v>9340</v>
      </c>
      <c r="E808" s="1">
        <v>807</v>
      </c>
      <c r="F808" s="1">
        <v>5</v>
      </c>
      <c r="G808" s="1" t="s">
        <v>2367</v>
      </c>
      <c r="H808" s="1" t="s">
        <v>4197</v>
      </c>
      <c r="I808" s="1">
        <v>2</v>
      </c>
      <c r="L808" s="1">
        <v>3</v>
      </c>
      <c r="M808" s="1" t="s">
        <v>8324</v>
      </c>
      <c r="N808" s="1" t="s">
        <v>8325</v>
      </c>
      <c r="S808" s="1" t="s">
        <v>49</v>
      </c>
      <c r="T808" s="1" t="s">
        <v>967</v>
      </c>
      <c r="W808" s="1" t="s">
        <v>135</v>
      </c>
      <c r="X808" s="1" t="s">
        <v>9136</v>
      </c>
      <c r="Y808" s="1" t="s">
        <v>51</v>
      </c>
      <c r="Z808" s="1" t="s">
        <v>4387</v>
      </c>
      <c r="AC808" s="1">
        <v>46</v>
      </c>
      <c r="AD808" s="1" t="s">
        <v>90</v>
      </c>
      <c r="AE808" s="1" t="s">
        <v>5195</v>
      </c>
      <c r="AJ808" s="1" t="s">
        <v>17</v>
      </c>
      <c r="AK808" s="1" t="s">
        <v>5254</v>
      </c>
      <c r="AL808" s="1" t="s">
        <v>414</v>
      </c>
      <c r="AM808" s="1" t="s">
        <v>5295</v>
      </c>
      <c r="AT808" s="1" t="s">
        <v>37</v>
      </c>
      <c r="AU808" s="1" t="s">
        <v>4283</v>
      </c>
      <c r="AV808" s="1" t="s">
        <v>214</v>
      </c>
      <c r="AW808" s="1" t="s">
        <v>5649</v>
      </c>
      <c r="BG808" s="1" t="s">
        <v>42</v>
      </c>
      <c r="BH808" s="1" t="s">
        <v>5332</v>
      </c>
      <c r="BI808" s="1" t="s">
        <v>2436</v>
      </c>
      <c r="BJ808" s="1" t="s">
        <v>4525</v>
      </c>
      <c r="BK808" s="1" t="s">
        <v>42</v>
      </c>
      <c r="BL808" s="1" t="s">
        <v>5332</v>
      </c>
      <c r="BM808" s="1" t="s">
        <v>2437</v>
      </c>
      <c r="BN808" s="1" t="s">
        <v>6627</v>
      </c>
      <c r="BO808" s="1" t="s">
        <v>42</v>
      </c>
      <c r="BP808" s="1" t="s">
        <v>5332</v>
      </c>
      <c r="BQ808" s="1" t="s">
        <v>2438</v>
      </c>
      <c r="BR808" s="1" t="s">
        <v>7094</v>
      </c>
      <c r="BS808" s="1" t="s">
        <v>831</v>
      </c>
      <c r="BT808" s="1" t="s">
        <v>5272</v>
      </c>
    </row>
    <row r="809" spans="1:29" ht="13.5" customHeight="1">
      <c r="A809" s="5" t="str">
        <f t="shared" si="42"/>
        <v>1861_화현내_0171</v>
      </c>
      <c r="B809" s="1">
        <v>1861</v>
      </c>
      <c r="C809" s="1" t="s">
        <v>9339</v>
      </c>
      <c r="D809" s="1" t="s">
        <v>9340</v>
      </c>
      <c r="E809" s="1">
        <v>808</v>
      </c>
      <c r="F809" s="1">
        <v>5</v>
      </c>
      <c r="G809" s="1" t="s">
        <v>2367</v>
      </c>
      <c r="H809" s="1" t="s">
        <v>4197</v>
      </c>
      <c r="I809" s="1">
        <v>2</v>
      </c>
      <c r="L809" s="1">
        <v>3</v>
      </c>
      <c r="M809" s="1" t="s">
        <v>8324</v>
      </c>
      <c r="N809" s="1" t="s">
        <v>8325</v>
      </c>
      <c r="S809" s="1" t="s">
        <v>181</v>
      </c>
      <c r="T809" s="1" t="s">
        <v>4259</v>
      </c>
      <c r="Y809" s="1" t="s">
        <v>2439</v>
      </c>
      <c r="Z809" s="1" t="s">
        <v>4840</v>
      </c>
      <c r="AC809" s="1">
        <v>18</v>
      </c>
    </row>
    <row r="810" spans="1:31" ht="13.5" customHeight="1">
      <c r="A810" s="5" t="str">
        <f t="shared" si="42"/>
        <v>1861_화현내_0171</v>
      </c>
      <c r="B810" s="1">
        <v>1861</v>
      </c>
      <c r="C810" s="1" t="s">
        <v>9339</v>
      </c>
      <c r="D810" s="1" t="s">
        <v>9340</v>
      </c>
      <c r="E810" s="1">
        <v>809</v>
      </c>
      <c r="F810" s="1">
        <v>5</v>
      </c>
      <c r="G810" s="1" t="s">
        <v>2367</v>
      </c>
      <c r="H810" s="1" t="s">
        <v>4197</v>
      </c>
      <c r="I810" s="1">
        <v>2</v>
      </c>
      <c r="L810" s="1">
        <v>3</v>
      </c>
      <c r="M810" s="1" t="s">
        <v>8324</v>
      </c>
      <c r="N810" s="1" t="s">
        <v>8325</v>
      </c>
      <c r="T810" s="1" t="s">
        <v>9137</v>
      </c>
      <c r="U810" s="1" t="s">
        <v>61</v>
      </c>
      <c r="V810" s="1" t="s">
        <v>4295</v>
      </c>
      <c r="Y810" s="1" t="s">
        <v>2440</v>
      </c>
      <c r="Z810" s="1" t="s">
        <v>4839</v>
      </c>
      <c r="AD810" s="1" t="s">
        <v>120</v>
      </c>
      <c r="AE810" s="1" t="s">
        <v>5232</v>
      </c>
    </row>
    <row r="811" spans="1:72" ht="13.5" customHeight="1">
      <c r="A811" s="5" t="str">
        <f t="shared" si="42"/>
        <v>1861_화현내_0171</v>
      </c>
      <c r="B811" s="1">
        <v>1861</v>
      </c>
      <c r="C811" s="1" t="s">
        <v>9339</v>
      </c>
      <c r="D811" s="1" t="s">
        <v>9340</v>
      </c>
      <c r="E811" s="1">
        <v>810</v>
      </c>
      <c r="F811" s="1">
        <v>5</v>
      </c>
      <c r="G811" s="1" t="s">
        <v>2367</v>
      </c>
      <c r="H811" s="1" t="s">
        <v>4197</v>
      </c>
      <c r="I811" s="1">
        <v>2</v>
      </c>
      <c r="L811" s="1">
        <v>4</v>
      </c>
      <c r="M811" s="1" t="s">
        <v>8326</v>
      </c>
      <c r="N811" s="1" t="s">
        <v>8327</v>
      </c>
      <c r="T811" s="1" t="s">
        <v>9138</v>
      </c>
      <c r="U811" s="1" t="s">
        <v>37</v>
      </c>
      <c r="V811" s="1" t="s">
        <v>4283</v>
      </c>
      <c r="W811" s="1" t="s">
        <v>50</v>
      </c>
      <c r="X811" s="1" t="s">
        <v>4264</v>
      </c>
      <c r="Y811" s="1" t="s">
        <v>2441</v>
      </c>
      <c r="Z811" s="1" t="s">
        <v>4838</v>
      </c>
      <c r="AC811" s="1">
        <v>42</v>
      </c>
      <c r="AD811" s="1" t="s">
        <v>155</v>
      </c>
      <c r="AE811" s="1" t="s">
        <v>5196</v>
      </c>
      <c r="AJ811" s="1" t="s">
        <v>17</v>
      </c>
      <c r="AK811" s="1" t="s">
        <v>5254</v>
      </c>
      <c r="AL811" s="1" t="s">
        <v>53</v>
      </c>
      <c r="AM811" s="1" t="s">
        <v>5260</v>
      </c>
      <c r="AT811" s="1" t="s">
        <v>42</v>
      </c>
      <c r="AU811" s="1" t="s">
        <v>5332</v>
      </c>
      <c r="AV811" s="1" t="s">
        <v>2442</v>
      </c>
      <c r="AW811" s="1" t="s">
        <v>5648</v>
      </c>
      <c r="BG811" s="1" t="s">
        <v>42</v>
      </c>
      <c r="BH811" s="1" t="s">
        <v>5332</v>
      </c>
      <c r="BI811" s="1" t="s">
        <v>2443</v>
      </c>
      <c r="BJ811" s="1" t="s">
        <v>6201</v>
      </c>
      <c r="BK811" s="1" t="s">
        <v>42</v>
      </c>
      <c r="BL811" s="1" t="s">
        <v>5332</v>
      </c>
      <c r="BM811" s="1" t="s">
        <v>2444</v>
      </c>
      <c r="BN811" s="1" t="s">
        <v>6626</v>
      </c>
      <c r="BO811" s="1" t="s">
        <v>42</v>
      </c>
      <c r="BP811" s="1" t="s">
        <v>5332</v>
      </c>
      <c r="BQ811" s="1" t="s">
        <v>2445</v>
      </c>
      <c r="BR811" s="1" t="s">
        <v>7093</v>
      </c>
      <c r="BS811" s="1" t="s">
        <v>88</v>
      </c>
      <c r="BT811" s="1" t="s">
        <v>7489</v>
      </c>
    </row>
    <row r="812" spans="1:31" ht="13.5" customHeight="1">
      <c r="A812" s="5" t="str">
        <f t="shared" si="42"/>
        <v>1861_화현내_0171</v>
      </c>
      <c r="B812" s="1">
        <v>1861</v>
      </c>
      <c r="C812" s="1" t="s">
        <v>9339</v>
      </c>
      <c r="D812" s="1" t="s">
        <v>9340</v>
      </c>
      <c r="E812" s="1">
        <v>811</v>
      </c>
      <c r="F812" s="1">
        <v>5</v>
      </c>
      <c r="G812" s="1" t="s">
        <v>2367</v>
      </c>
      <c r="H812" s="1" t="s">
        <v>4197</v>
      </c>
      <c r="I812" s="1">
        <v>2</v>
      </c>
      <c r="L812" s="1">
        <v>4</v>
      </c>
      <c r="M812" s="1" t="s">
        <v>8326</v>
      </c>
      <c r="N812" s="1" t="s">
        <v>8327</v>
      </c>
      <c r="S812" s="1" t="s">
        <v>96</v>
      </c>
      <c r="T812" s="1" t="s">
        <v>4261</v>
      </c>
      <c r="W812" s="1" t="s">
        <v>2446</v>
      </c>
      <c r="X812" s="1" t="s">
        <v>4371</v>
      </c>
      <c r="Y812" s="1" t="s">
        <v>51</v>
      </c>
      <c r="Z812" s="1" t="s">
        <v>4387</v>
      </c>
      <c r="AC812" s="1">
        <v>59</v>
      </c>
      <c r="AD812" s="1" t="s">
        <v>1042</v>
      </c>
      <c r="AE812" s="1" t="s">
        <v>5220</v>
      </c>
    </row>
    <row r="813" spans="1:72" ht="13.5" customHeight="1">
      <c r="A813" s="5" t="str">
        <f t="shared" si="42"/>
        <v>1861_화현내_0171</v>
      </c>
      <c r="B813" s="1">
        <v>1861</v>
      </c>
      <c r="C813" s="1" t="s">
        <v>9339</v>
      </c>
      <c r="D813" s="1" t="s">
        <v>9340</v>
      </c>
      <c r="E813" s="1">
        <v>812</v>
      </c>
      <c r="F813" s="1">
        <v>5</v>
      </c>
      <c r="G813" s="1" t="s">
        <v>2367</v>
      </c>
      <c r="H813" s="1" t="s">
        <v>4197</v>
      </c>
      <c r="I813" s="1">
        <v>2</v>
      </c>
      <c r="L813" s="1">
        <v>4</v>
      </c>
      <c r="M813" s="1" t="s">
        <v>8326</v>
      </c>
      <c r="N813" s="1" t="s">
        <v>8327</v>
      </c>
      <c r="S813" s="1" t="s">
        <v>49</v>
      </c>
      <c r="T813" s="1" t="s">
        <v>967</v>
      </c>
      <c r="W813" s="1" t="s">
        <v>38</v>
      </c>
      <c r="X813" s="1" t="s">
        <v>4338</v>
      </c>
      <c r="Y813" s="1" t="s">
        <v>51</v>
      </c>
      <c r="Z813" s="1" t="s">
        <v>4387</v>
      </c>
      <c r="AC813" s="1">
        <v>39</v>
      </c>
      <c r="AJ813" s="1" t="s">
        <v>17</v>
      </c>
      <c r="AK813" s="1" t="s">
        <v>5254</v>
      </c>
      <c r="AL813" s="1" t="s">
        <v>2447</v>
      </c>
      <c r="AM813" s="1" t="s">
        <v>9139</v>
      </c>
      <c r="AT813" s="1" t="s">
        <v>42</v>
      </c>
      <c r="AU813" s="1" t="s">
        <v>5332</v>
      </c>
      <c r="AV813" s="1" t="s">
        <v>2448</v>
      </c>
      <c r="AW813" s="1" t="s">
        <v>5647</v>
      </c>
      <c r="BG813" s="1" t="s">
        <v>42</v>
      </c>
      <c r="BH813" s="1" t="s">
        <v>5332</v>
      </c>
      <c r="BI813" s="1" t="s">
        <v>2449</v>
      </c>
      <c r="BJ813" s="1" t="s">
        <v>6200</v>
      </c>
      <c r="BK813" s="1" t="s">
        <v>42</v>
      </c>
      <c r="BL813" s="1" t="s">
        <v>5332</v>
      </c>
      <c r="BM813" s="1" t="s">
        <v>2450</v>
      </c>
      <c r="BN813" s="1" t="s">
        <v>6625</v>
      </c>
      <c r="BO813" s="1" t="s">
        <v>42</v>
      </c>
      <c r="BP813" s="1" t="s">
        <v>5332</v>
      </c>
      <c r="BQ813" s="1" t="s">
        <v>2451</v>
      </c>
      <c r="BR813" s="1" t="s">
        <v>7092</v>
      </c>
      <c r="BS813" s="1" t="s">
        <v>66</v>
      </c>
      <c r="BT813" s="1" t="s">
        <v>5293</v>
      </c>
    </row>
    <row r="814" spans="1:29" ht="13.5" customHeight="1">
      <c r="A814" s="5" t="str">
        <f t="shared" si="42"/>
        <v>1861_화현내_0171</v>
      </c>
      <c r="B814" s="1">
        <v>1861</v>
      </c>
      <c r="C814" s="1" t="s">
        <v>9339</v>
      </c>
      <c r="D814" s="1" t="s">
        <v>9340</v>
      </c>
      <c r="E814" s="1">
        <v>813</v>
      </c>
      <c r="F814" s="1">
        <v>5</v>
      </c>
      <c r="G814" s="1" t="s">
        <v>2367</v>
      </c>
      <c r="H814" s="1" t="s">
        <v>4197</v>
      </c>
      <c r="I814" s="1">
        <v>2</v>
      </c>
      <c r="L814" s="1">
        <v>4</v>
      </c>
      <c r="M814" s="1" t="s">
        <v>8326</v>
      </c>
      <c r="N814" s="1" t="s">
        <v>8327</v>
      </c>
      <c r="S814" s="1" t="s">
        <v>131</v>
      </c>
      <c r="T814" s="1" t="s">
        <v>4263</v>
      </c>
      <c r="Y814" s="1" t="s">
        <v>2452</v>
      </c>
      <c r="Z814" s="1" t="s">
        <v>4837</v>
      </c>
      <c r="AC814" s="1">
        <v>36</v>
      </c>
    </row>
    <row r="815" spans="1:29" ht="13.5" customHeight="1">
      <c r="A815" s="5" t="str">
        <f t="shared" si="42"/>
        <v>1861_화현내_0171</v>
      </c>
      <c r="B815" s="1">
        <v>1861</v>
      </c>
      <c r="C815" s="1" t="s">
        <v>9339</v>
      </c>
      <c r="D815" s="1" t="s">
        <v>9340</v>
      </c>
      <c r="E815" s="1">
        <v>814</v>
      </c>
      <c r="F815" s="1">
        <v>5</v>
      </c>
      <c r="G815" s="1" t="s">
        <v>2367</v>
      </c>
      <c r="H815" s="1" t="s">
        <v>4197</v>
      </c>
      <c r="I815" s="1">
        <v>2</v>
      </c>
      <c r="L815" s="1">
        <v>4</v>
      </c>
      <c r="M815" s="1" t="s">
        <v>8326</v>
      </c>
      <c r="N815" s="1" t="s">
        <v>8327</v>
      </c>
      <c r="S815" s="1" t="s">
        <v>181</v>
      </c>
      <c r="T815" s="1" t="s">
        <v>4259</v>
      </c>
      <c r="Y815" s="1" t="s">
        <v>2453</v>
      </c>
      <c r="Z815" s="1" t="s">
        <v>4662</v>
      </c>
      <c r="AC815" s="1">
        <v>15</v>
      </c>
    </row>
    <row r="816" spans="1:72" ht="13.5" customHeight="1">
      <c r="A816" s="5" t="str">
        <f t="shared" si="42"/>
        <v>1861_화현내_0171</v>
      </c>
      <c r="B816" s="1">
        <v>1861</v>
      </c>
      <c r="C816" s="1" t="s">
        <v>9339</v>
      </c>
      <c r="D816" s="1" t="s">
        <v>9340</v>
      </c>
      <c r="E816" s="1">
        <v>815</v>
      </c>
      <c r="F816" s="1">
        <v>5</v>
      </c>
      <c r="G816" s="1" t="s">
        <v>2367</v>
      </c>
      <c r="H816" s="1" t="s">
        <v>4197</v>
      </c>
      <c r="I816" s="1">
        <v>2</v>
      </c>
      <c r="L816" s="1">
        <v>5</v>
      </c>
      <c r="M816" s="1" t="s">
        <v>8328</v>
      </c>
      <c r="N816" s="1" t="s">
        <v>8329</v>
      </c>
      <c r="T816" s="1" t="s">
        <v>8882</v>
      </c>
      <c r="U816" s="1" t="s">
        <v>37</v>
      </c>
      <c r="V816" s="1" t="s">
        <v>4283</v>
      </c>
      <c r="W816" s="1" t="s">
        <v>50</v>
      </c>
      <c r="X816" s="1" t="s">
        <v>4264</v>
      </c>
      <c r="Y816" s="1" t="s">
        <v>2454</v>
      </c>
      <c r="Z816" s="1" t="s">
        <v>4836</v>
      </c>
      <c r="AC816" s="1">
        <v>53</v>
      </c>
      <c r="AD816" s="1" t="s">
        <v>103</v>
      </c>
      <c r="AE816" s="1" t="s">
        <v>5215</v>
      </c>
      <c r="AJ816" s="1" t="s">
        <v>17</v>
      </c>
      <c r="AK816" s="1" t="s">
        <v>5254</v>
      </c>
      <c r="AL816" s="1" t="s">
        <v>53</v>
      </c>
      <c r="AM816" s="1" t="s">
        <v>5260</v>
      </c>
      <c r="AT816" s="1" t="s">
        <v>42</v>
      </c>
      <c r="AU816" s="1" t="s">
        <v>5332</v>
      </c>
      <c r="AV816" s="1" t="s">
        <v>2398</v>
      </c>
      <c r="AW816" s="1" t="s">
        <v>5646</v>
      </c>
      <c r="BG816" s="1" t="s">
        <v>42</v>
      </c>
      <c r="BH816" s="1" t="s">
        <v>5332</v>
      </c>
      <c r="BI816" s="1" t="s">
        <v>2455</v>
      </c>
      <c r="BJ816" s="1" t="s">
        <v>6199</v>
      </c>
      <c r="BK816" s="1" t="s">
        <v>42</v>
      </c>
      <c r="BL816" s="1" t="s">
        <v>5332</v>
      </c>
      <c r="BM816" s="1" t="s">
        <v>2456</v>
      </c>
      <c r="BN816" s="1" t="s">
        <v>6624</v>
      </c>
      <c r="BO816" s="1" t="s">
        <v>42</v>
      </c>
      <c r="BP816" s="1" t="s">
        <v>5332</v>
      </c>
      <c r="BQ816" s="1" t="s">
        <v>2457</v>
      </c>
      <c r="BR816" s="1" t="s">
        <v>7806</v>
      </c>
      <c r="BS816" s="1" t="s">
        <v>95</v>
      </c>
      <c r="BT816" s="1" t="s">
        <v>5256</v>
      </c>
    </row>
    <row r="817" spans="1:72" ht="13.5" customHeight="1">
      <c r="A817" s="5" t="str">
        <f t="shared" si="42"/>
        <v>1861_화현내_0171</v>
      </c>
      <c r="B817" s="1">
        <v>1861</v>
      </c>
      <c r="C817" s="1" t="s">
        <v>9339</v>
      </c>
      <c r="D817" s="1" t="s">
        <v>9340</v>
      </c>
      <c r="E817" s="1">
        <v>816</v>
      </c>
      <c r="F817" s="1">
        <v>5</v>
      </c>
      <c r="G817" s="1" t="s">
        <v>2367</v>
      </c>
      <c r="H817" s="1" t="s">
        <v>4197</v>
      </c>
      <c r="I817" s="1">
        <v>2</v>
      </c>
      <c r="L817" s="1">
        <v>5</v>
      </c>
      <c r="M817" s="1" t="s">
        <v>8328</v>
      </c>
      <c r="N817" s="1" t="s">
        <v>8329</v>
      </c>
      <c r="S817" s="1" t="s">
        <v>49</v>
      </c>
      <c r="T817" s="1" t="s">
        <v>967</v>
      </c>
      <c r="W817" s="1" t="s">
        <v>387</v>
      </c>
      <c r="X817" s="1" t="s">
        <v>4344</v>
      </c>
      <c r="Y817" s="1" t="s">
        <v>51</v>
      </c>
      <c r="Z817" s="1" t="s">
        <v>4387</v>
      </c>
      <c r="AC817" s="1">
        <v>54</v>
      </c>
      <c r="AD817" s="1" t="s">
        <v>221</v>
      </c>
      <c r="AE817" s="1" t="s">
        <v>5245</v>
      </c>
      <c r="AJ817" s="1" t="s">
        <v>17</v>
      </c>
      <c r="AK817" s="1" t="s">
        <v>5254</v>
      </c>
      <c r="AL817" s="1" t="s">
        <v>388</v>
      </c>
      <c r="AM817" s="1" t="s">
        <v>5267</v>
      </c>
      <c r="AT817" s="1" t="s">
        <v>42</v>
      </c>
      <c r="AU817" s="1" t="s">
        <v>5332</v>
      </c>
      <c r="AV817" s="1" t="s">
        <v>2458</v>
      </c>
      <c r="AW817" s="1" t="s">
        <v>5645</v>
      </c>
      <c r="BG817" s="1" t="s">
        <v>42</v>
      </c>
      <c r="BH817" s="1" t="s">
        <v>5332</v>
      </c>
      <c r="BI817" s="1" t="s">
        <v>2459</v>
      </c>
      <c r="BJ817" s="1" t="s">
        <v>6198</v>
      </c>
      <c r="BK817" s="1" t="s">
        <v>42</v>
      </c>
      <c r="BL817" s="1" t="s">
        <v>5332</v>
      </c>
      <c r="BM817" s="1" t="s">
        <v>2460</v>
      </c>
      <c r="BN817" s="1" t="s">
        <v>6623</v>
      </c>
      <c r="BO817" s="1" t="s">
        <v>42</v>
      </c>
      <c r="BP817" s="1" t="s">
        <v>5332</v>
      </c>
      <c r="BQ817" s="1" t="s">
        <v>2461</v>
      </c>
      <c r="BR817" s="1" t="s">
        <v>9140</v>
      </c>
      <c r="BS817" s="1" t="s">
        <v>41</v>
      </c>
      <c r="BT817" s="1" t="s">
        <v>5259</v>
      </c>
    </row>
    <row r="818" spans="1:29" ht="13.5" customHeight="1">
      <c r="A818" s="5" t="str">
        <f t="shared" si="42"/>
        <v>1861_화현내_0171</v>
      </c>
      <c r="B818" s="1">
        <v>1861</v>
      </c>
      <c r="C818" s="1" t="s">
        <v>9339</v>
      </c>
      <c r="D818" s="1" t="s">
        <v>9340</v>
      </c>
      <c r="E818" s="1">
        <v>817</v>
      </c>
      <c r="F818" s="1">
        <v>5</v>
      </c>
      <c r="G818" s="1" t="s">
        <v>2367</v>
      </c>
      <c r="H818" s="1" t="s">
        <v>4197</v>
      </c>
      <c r="I818" s="1">
        <v>2</v>
      </c>
      <c r="L818" s="1">
        <v>5</v>
      </c>
      <c r="M818" s="1" t="s">
        <v>8328</v>
      </c>
      <c r="N818" s="1" t="s">
        <v>8329</v>
      </c>
      <c r="S818" s="1" t="s">
        <v>181</v>
      </c>
      <c r="T818" s="1" t="s">
        <v>4259</v>
      </c>
      <c r="Y818" s="1" t="s">
        <v>2462</v>
      </c>
      <c r="Z818" s="1" t="s">
        <v>4835</v>
      </c>
      <c r="AC818" s="1">
        <v>20</v>
      </c>
    </row>
    <row r="819" spans="1:29" ht="13.5" customHeight="1">
      <c r="A819" s="5" t="str">
        <f t="shared" si="42"/>
        <v>1861_화현내_0171</v>
      </c>
      <c r="B819" s="1">
        <v>1861</v>
      </c>
      <c r="C819" s="1" t="s">
        <v>9339</v>
      </c>
      <c r="D819" s="1" t="s">
        <v>9340</v>
      </c>
      <c r="E819" s="1">
        <v>818</v>
      </c>
      <c r="F819" s="1">
        <v>5</v>
      </c>
      <c r="G819" s="1" t="s">
        <v>2367</v>
      </c>
      <c r="H819" s="1" t="s">
        <v>4197</v>
      </c>
      <c r="I819" s="1">
        <v>2</v>
      </c>
      <c r="L819" s="1">
        <v>5</v>
      </c>
      <c r="M819" s="1" t="s">
        <v>8328</v>
      </c>
      <c r="N819" s="1" t="s">
        <v>8329</v>
      </c>
      <c r="S819" s="1" t="s">
        <v>181</v>
      </c>
      <c r="T819" s="1" t="s">
        <v>4259</v>
      </c>
      <c r="Y819" s="1" t="s">
        <v>2463</v>
      </c>
      <c r="Z819" s="1" t="s">
        <v>4492</v>
      </c>
      <c r="AC819" s="1">
        <v>18</v>
      </c>
    </row>
    <row r="820" spans="1:31" ht="13.5" customHeight="1">
      <c r="A820" s="5" t="str">
        <f t="shared" si="42"/>
        <v>1861_화현내_0171</v>
      </c>
      <c r="B820" s="1">
        <v>1861</v>
      </c>
      <c r="C820" s="1" t="s">
        <v>9339</v>
      </c>
      <c r="D820" s="1" t="s">
        <v>9340</v>
      </c>
      <c r="E820" s="1">
        <v>819</v>
      </c>
      <c r="F820" s="1">
        <v>5</v>
      </c>
      <c r="G820" s="1" t="s">
        <v>2367</v>
      </c>
      <c r="H820" s="1" t="s">
        <v>4197</v>
      </c>
      <c r="I820" s="1">
        <v>2</v>
      </c>
      <c r="L820" s="1">
        <v>5</v>
      </c>
      <c r="M820" s="1" t="s">
        <v>8328</v>
      </c>
      <c r="N820" s="1" t="s">
        <v>8329</v>
      </c>
      <c r="T820" s="1" t="s">
        <v>9141</v>
      </c>
      <c r="U820" s="1" t="s">
        <v>61</v>
      </c>
      <c r="V820" s="1" t="s">
        <v>4295</v>
      </c>
      <c r="Y820" s="1" t="s">
        <v>2464</v>
      </c>
      <c r="Z820" s="1" t="s">
        <v>4834</v>
      </c>
      <c r="AD820" s="1" t="s">
        <v>727</v>
      </c>
      <c r="AE820" s="1" t="s">
        <v>5226</v>
      </c>
    </row>
    <row r="821" spans="1:72" ht="13.5" customHeight="1">
      <c r="A821" s="5" t="str">
        <f t="shared" si="42"/>
        <v>1861_화현내_0171</v>
      </c>
      <c r="B821" s="1">
        <v>1861</v>
      </c>
      <c r="C821" s="1" t="s">
        <v>9339</v>
      </c>
      <c r="D821" s="1" t="s">
        <v>9340</v>
      </c>
      <c r="E821" s="1">
        <v>820</v>
      </c>
      <c r="F821" s="1">
        <v>5</v>
      </c>
      <c r="G821" s="1" t="s">
        <v>2367</v>
      </c>
      <c r="H821" s="1" t="s">
        <v>4197</v>
      </c>
      <c r="I821" s="1">
        <v>3</v>
      </c>
      <c r="J821" s="1" t="s">
        <v>2465</v>
      </c>
      <c r="K821" s="1" t="s">
        <v>4216</v>
      </c>
      <c r="L821" s="1">
        <v>1</v>
      </c>
      <c r="M821" s="1" t="s">
        <v>2465</v>
      </c>
      <c r="N821" s="1" t="s">
        <v>4216</v>
      </c>
      <c r="T821" s="1" t="s">
        <v>8764</v>
      </c>
      <c r="U821" s="1" t="s">
        <v>2466</v>
      </c>
      <c r="V821" s="1" t="s">
        <v>4296</v>
      </c>
      <c r="W821" s="1" t="s">
        <v>2467</v>
      </c>
      <c r="X821" s="1" t="s">
        <v>4370</v>
      </c>
      <c r="Y821" s="1" t="s">
        <v>525</v>
      </c>
      <c r="Z821" s="1" t="s">
        <v>4396</v>
      </c>
      <c r="AC821" s="1">
        <v>44</v>
      </c>
      <c r="AD821" s="1" t="s">
        <v>208</v>
      </c>
      <c r="AE821" s="1" t="s">
        <v>5210</v>
      </c>
      <c r="AJ821" s="1" t="s">
        <v>17</v>
      </c>
      <c r="AK821" s="1" t="s">
        <v>5254</v>
      </c>
      <c r="AL821" s="1" t="s">
        <v>2468</v>
      </c>
      <c r="AM821" s="1" t="s">
        <v>7498</v>
      </c>
      <c r="AT821" s="1" t="s">
        <v>270</v>
      </c>
      <c r="AU821" s="1" t="s">
        <v>5331</v>
      </c>
      <c r="AV821" s="1" t="s">
        <v>2469</v>
      </c>
      <c r="AW821" s="1" t="s">
        <v>5373</v>
      </c>
      <c r="BG821" s="1" t="s">
        <v>270</v>
      </c>
      <c r="BH821" s="1" t="s">
        <v>5331</v>
      </c>
      <c r="BI821" s="1" t="s">
        <v>2470</v>
      </c>
      <c r="BJ821" s="1" t="s">
        <v>6197</v>
      </c>
      <c r="BK821" s="1" t="s">
        <v>270</v>
      </c>
      <c r="BL821" s="1" t="s">
        <v>5331</v>
      </c>
      <c r="BM821" s="1" t="s">
        <v>2471</v>
      </c>
      <c r="BN821" s="1" t="s">
        <v>6622</v>
      </c>
      <c r="BO821" s="1" t="s">
        <v>270</v>
      </c>
      <c r="BP821" s="1" t="s">
        <v>5331</v>
      </c>
      <c r="BQ821" s="1" t="s">
        <v>2472</v>
      </c>
      <c r="BR821" s="1" t="s">
        <v>7091</v>
      </c>
      <c r="BS821" s="1" t="s">
        <v>58</v>
      </c>
      <c r="BT821" s="1" t="s">
        <v>5258</v>
      </c>
    </row>
    <row r="822" spans="1:72" ht="13.5" customHeight="1">
      <c r="A822" s="5" t="str">
        <f t="shared" si="42"/>
        <v>1861_화현내_0171</v>
      </c>
      <c r="B822" s="1">
        <v>1861</v>
      </c>
      <c r="C822" s="1" t="s">
        <v>9339</v>
      </c>
      <c r="D822" s="1" t="s">
        <v>9340</v>
      </c>
      <c r="E822" s="1">
        <v>821</v>
      </c>
      <c r="F822" s="1">
        <v>5</v>
      </c>
      <c r="G822" s="1" t="s">
        <v>2367</v>
      </c>
      <c r="H822" s="1" t="s">
        <v>4197</v>
      </c>
      <c r="I822" s="1">
        <v>3</v>
      </c>
      <c r="L822" s="1">
        <v>1</v>
      </c>
      <c r="M822" s="1" t="s">
        <v>2465</v>
      </c>
      <c r="N822" s="1" t="s">
        <v>4216</v>
      </c>
      <c r="S822" s="1" t="s">
        <v>49</v>
      </c>
      <c r="T822" s="1" t="s">
        <v>967</v>
      </c>
      <c r="W822" s="1" t="s">
        <v>245</v>
      </c>
      <c r="X822" s="1" t="s">
        <v>4345</v>
      </c>
      <c r="Y822" s="1" t="s">
        <v>10</v>
      </c>
      <c r="Z822" s="1" t="s">
        <v>4364</v>
      </c>
      <c r="AC822" s="1">
        <v>64</v>
      </c>
      <c r="AD822" s="1" t="s">
        <v>208</v>
      </c>
      <c r="AE822" s="1" t="s">
        <v>5210</v>
      </c>
      <c r="AJ822" s="1" t="s">
        <v>17</v>
      </c>
      <c r="AK822" s="1" t="s">
        <v>5254</v>
      </c>
      <c r="AL822" s="1" t="s">
        <v>248</v>
      </c>
      <c r="AM822" s="1" t="s">
        <v>5263</v>
      </c>
      <c r="AT822" s="1" t="s">
        <v>105</v>
      </c>
      <c r="AU822" s="1" t="s">
        <v>4280</v>
      </c>
      <c r="AV822" s="1" t="s">
        <v>2473</v>
      </c>
      <c r="AW822" s="1" t="s">
        <v>5469</v>
      </c>
      <c r="BG822" s="1" t="s">
        <v>105</v>
      </c>
      <c r="BH822" s="1" t="s">
        <v>4280</v>
      </c>
      <c r="BI822" s="1" t="s">
        <v>434</v>
      </c>
      <c r="BJ822" s="1" t="s">
        <v>5920</v>
      </c>
      <c r="BK822" s="1" t="s">
        <v>105</v>
      </c>
      <c r="BL822" s="1" t="s">
        <v>4280</v>
      </c>
      <c r="BM822" s="1" t="s">
        <v>75</v>
      </c>
      <c r="BN822" s="1" t="s">
        <v>5950</v>
      </c>
      <c r="BO822" s="1" t="s">
        <v>105</v>
      </c>
      <c r="BP822" s="1" t="s">
        <v>4280</v>
      </c>
      <c r="BQ822" s="1" t="s">
        <v>2474</v>
      </c>
      <c r="BR822" s="1" t="s">
        <v>9142</v>
      </c>
      <c r="BS822" s="1" t="s">
        <v>180</v>
      </c>
      <c r="BT822" s="1" t="s">
        <v>5255</v>
      </c>
    </row>
    <row r="823" spans="1:72" ht="13.5" customHeight="1">
      <c r="A823" s="5" t="str">
        <f t="shared" si="42"/>
        <v>1861_화현내_0171</v>
      </c>
      <c r="B823" s="1">
        <v>1861</v>
      </c>
      <c r="C823" s="1" t="s">
        <v>9339</v>
      </c>
      <c r="D823" s="1" t="s">
        <v>9340</v>
      </c>
      <c r="E823" s="1">
        <v>822</v>
      </c>
      <c r="F823" s="1">
        <v>5</v>
      </c>
      <c r="G823" s="1" t="s">
        <v>2367</v>
      </c>
      <c r="H823" s="1" t="s">
        <v>4197</v>
      </c>
      <c r="I823" s="1">
        <v>3</v>
      </c>
      <c r="L823" s="1">
        <v>2</v>
      </c>
      <c r="M823" s="1" t="s">
        <v>3991</v>
      </c>
      <c r="N823" s="1" t="s">
        <v>6897</v>
      </c>
      <c r="O823" s="1" t="s">
        <v>6</v>
      </c>
      <c r="P823" s="1" t="s">
        <v>4255</v>
      </c>
      <c r="T823" s="1" t="s">
        <v>8825</v>
      </c>
      <c r="U823" s="1" t="s">
        <v>110</v>
      </c>
      <c r="V823" s="1" t="s">
        <v>4271</v>
      </c>
      <c r="W823" s="1" t="s">
        <v>38</v>
      </c>
      <c r="X823" s="1" t="s">
        <v>4338</v>
      </c>
      <c r="Y823" s="1" t="s">
        <v>2406</v>
      </c>
      <c r="Z823" s="1" t="s">
        <v>4833</v>
      </c>
      <c r="AC823" s="1">
        <v>51</v>
      </c>
      <c r="AD823" s="1" t="s">
        <v>174</v>
      </c>
      <c r="AE823" s="1" t="s">
        <v>5250</v>
      </c>
      <c r="AJ823" s="1" t="s">
        <v>17</v>
      </c>
      <c r="AK823" s="1" t="s">
        <v>5254</v>
      </c>
      <c r="AL823" s="1" t="s">
        <v>41</v>
      </c>
      <c r="AM823" s="1" t="s">
        <v>5259</v>
      </c>
      <c r="AT823" s="1" t="s">
        <v>110</v>
      </c>
      <c r="AU823" s="1" t="s">
        <v>4271</v>
      </c>
      <c r="AV823" s="1" t="s">
        <v>762</v>
      </c>
      <c r="AW823" s="1" t="s">
        <v>4896</v>
      </c>
      <c r="BG823" s="1" t="s">
        <v>110</v>
      </c>
      <c r="BH823" s="1" t="s">
        <v>4271</v>
      </c>
      <c r="BI823" s="1" t="s">
        <v>2475</v>
      </c>
      <c r="BJ823" s="1" t="s">
        <v>5597</v>
      </c>
      <c r="BK823" s="1" t="s">
        <v>110</v>
      </c>
      <c r="BL823" s="1" t="s">
        <v>4271</v>
      </c>
      <c r="BM823" s="1" t="s">
        <v>2476</v>
      </c>
      <c r="BN823" s="1" t="s">
        <v>6162</v>
      </c>
      <c r="BO823" s="1" t="s">
        <v>1304</v>
      </c>
      <c r="BP823" s="1" t="s">
        <v>5334</v>
      </c>
      <c r="BQ823" s="1" t="s">
        <v>2477</v>
      </c>
      <c r="BR823" s="1" t="s">
        <v>7090</v>
      </c>
      <c r="BS823" s="1" t="s">
        <v>212</v>
      </c>
      <c r="BT823" s="1" t="s">
        <v>4706</v>
      </c>
    </row>
    <row r="824" spans="1:72" ht="13.5" customHeight="1">
      <c r="A824" s="5" t="str">
        <f aca="true" t="shared" si="43" ref="A824:A843">HYPERLINK("http://kyu.snu.ac.kr/sdhj/index.jsp?type=hj/GK14782_00IH_0001_0172.jpg","1861_화현내_0172")</f>
        <v>1861_화현내_0172</v>
      </c>
      <c r="B824" s="1">
        <v>1861</v>
      </c>
      <c r="C824" s="1" t="s">
        <v>9339</v>
      </c>
      <c r="D824" s="1" t="s">
        <v>9340</v>
      </c>
      <c r="E824" s="1">
        <v>823</v>
      </c>
      <c r="F824" s="1">
        <v>5</v>
      </c>
      <c r="G824" s="1" t="s">
        <v>2367</v>
      </c>
      <c r="H824" s="1" t="s">
        <v>4197</v>
      </c>
      <c r="I824" s="1">
        <v>3</v>
      </c>
      <c r="L824" s="1">
        <v>2</v>
      </c>
      <c r="M824" s="1" t="s">
        <v>3991</v>
      </c>
      <c r="N824" s="1" t="s">
        <v>6897</v>
      </c>
      <c r="S824" s="1" t="s">
        <v>49</v>
      </c>
      <c r="T824" s="1" t="s">
        <v>967</v>
      </c>
      <c r="W824" s="1" t="s">
        <v>97</v>
      </c>
      <c r="X824" s="1" t="s">
        <v>8881</v>
      </c>
      <c r="Y824" s="1" t="s">
        <v>10</v>
      </c>
      <c r="Z824" s="1" t="s">
        <v>4364</v>
      </c>
      <c r="AC824" s="1">
        <v>51</v>
      </c>
      <c r="AD824" s="1" t="s">
        <v>174</v>
      </c>
      <c r="AE824" s="1" t="s">
        <v>5250</v>
      </c>
      <c r="AJ824" s="1" t="s">
        <v>17</v>
      </c>
      <c r="AK824" s="1" t="s">
        <v>5254</v>
      </c>
      <c r="AL824" s="1" t="s">
        <v>88</v>
      </c>
      <c r="AM824" s="1" t="s">
        <v>7489</v>
      </c>
      <c r="AT824" s="1" t="s">
        <v>105</v>
      </c>
      <c r="AU824" s="1" t="s">
        <v>4280</v>
      </c>
      <c r="AV824" s="1" t="s">
        <v>484</v>
      </c>
      <c r="AW824" s="1" t="s">
        <v>5154</v>
      </c>
      <c r="BG824" s="1" t="s">
        <v>105</v>
      </c>
      <c r="BH824" s="1" t="s">
        <v>4280</v>
      </c>
      <c r="BI824" s="1" t="s">
        <v>2017</v>
      </c>
      <c r="BJ824" s="1" t="s">
        <v>4767</v>
      </c>
      <c r="BK824" s="1" t="s">
        <v>105</v>
      </c>
      <c r="BL824" s="1" t="s">
        <v>4280</v>
      </c>
      <c r="BM824" s="1" t="s">
        <v>2478</v>
      </c>
      <c r="BN824" s="1" t="s">
        <v>6554</v>
      </c>
      <c r="BO824" s="1" t="s">
        <v>105</v>
      </c>
      <c r="BP824" s="1" t="s">
        <v>4280</v>
      </c>
      <c r="BQ824" s="1" t="s">
        <v>2479</v>
      </c>
      <c r="BR824" s="1" t="s">
        <v>7089</v>
      </c>
      <c r="BS824" s="1" t="s">
        <v>41</v>
      </c>
      <c r="BT824" s="1" t="s">
        <v>5259</v>
      </c>
    </row>
    <row r="825" spans="1:29" ht="13.5" customHeight="1">
      <c r="A825" s="5" t="str">
        <f t="shared" si="43"/>
        <v>1861_화현내_0172</v>
      </c>
      <c r="B825" s="1">
        <v>1861</v>
      </c>
      <c r="C825" s="1" t="s">
        <v>9339</v>
      </c>
      <c r="D825" s="1" t="s">
        <v>9340</v>
      </c>
      <c r="E825" s="1">
        <v>824</v>
      </c>
      <c r="F825" s="1">
        <v>5</v>
      </c>
      <c r="G825" s="1" t="s">
        <v>2367</v>
      </c>
      <c r="H825" s="1" t="s">
        <v>4197</v>
      </c>
      <c r="I825" s="1">
        <v>3</v>
      </c>
      <c r="L825" s="1">
        <v>2</v>
      </c>
      <c r="M825" s="1" t="s">
        <v>3991</v>
      </c>
      <c r="N825" s="1" t="s">
        <v>6897</v>
      </c>
      <c r="S825" s="1" t="s">
        <v>181</v>
      </c>
      <c r="T825" s="1" t="s">
        <v>4259</v>
      </c>
      <c r="Y825" s="1" t="s">
        <v>2480</v>
      </c>
      <c r="Z825" s="1" t="s">
        <v>4832</v>
      </c>
      <c r="AC825" s="1">
        <v>16</v>
      </c>
    </row>
    <row r="826" spans="1:72" ht="13.5" customHeight="1">
      <c r="A826" s="5" t="str">
        <f t="shared" si="43"/>
        <v>1861_화현내_0172</v>
      </c>
      <c r="B826" s="1">
        <v>1861</v>
      </c>
      <c r="C826" s="1" t="s">
        <v>9339</v>
      </c>
      <c r="D826" s="1" t="s">
        <v>9340</v>
      </c>
      <c r="E826" s="1">
        <v>825</v>
      </c>
      <c r="F826" s="1">
        <v>5</v>
      </c>
      <c r="G826" s="1" t="s">
        <v>2367</v>
      </c>
      <c r="H826" s="1" t="s">
        <v>4197</v>
      </c>
      <c r="I826" s="1">
        <v>3</v>
      </c>
      <c r="L826" s="1">
        <v>3</v>
      </c>
      <c r="M826" s="1" t="s">
        <v>8330</v>
      </c>
      <c r="N826" s="1" t="s">
        <v>8331</v>
      </c>
      <c r="T826" s="1" t="s">
        <v>9143</v>
      </c>
      <c r="U826" s="1" t="s">
        <v>37</v>
      </c>
      <c r="V826" s="1" t="s">
        <v>4283</v>
      </c>
      <c r="W826" s="1" t="s">
        <v>483</v>
      </c>
      <c r="X826" s="1" t="s">
        <v>4369</v>
      </c>
      <c r="Y826" s="1" t="s">
        <v>2481</v>
      </c>
      <c r="Z826" s="1" t="s">
        <v>4831</v>
      </c>
      <c r="AC826" s="1">
        <v>44</v>
      </c>
      <c r="AD826" s="1" t="s">
        <v>65</v>
      </c>
      <c r="AE826" s="1" t="s">
        <v>5142</v>
      </c>
      <c r="AJ826" s="1" t="s">
        <v>17</v>
      </c>
      <c r="AK826" s="1" t="s">
        <v>5254</v>
      </c>
      <c r="AL826" s="1" t="s">
        <v>1363</v>
      </c>
      <c r="AM826" s="1" t="s">
        <v>7497</v>
      </c>
      <c r="AT826" s="1" t="s">
        <v>42</v>
      </c>
      <c r="AU826" s="1" t="s">
        <v>5332</v>
      </c>
      <c r="AV826" s="1" t="s">
        <v>2482</v>
      </c>
      <c r="AW826" s="1" t="s">
        <v>5644</v>
      </c>
      <c r="BG826" s="1" t="s">
        <v>42</v>
      </c>
      <c r="BH826" s="1" t="s">
        <v>5332</v>
      </c>
      <c r="BI826" s="1" t="s">
        <v>2483</v>
      </c>
      <c r="BJ826" s="1" t="s">
        <v>6196</v>
      </c>
      <c r="BK826" s="1" t="s">
        <v>42</v>
      </c>
      <c r="BL826" s="1" t="s">
        <v>5332</v>
      </c>
      <c r="BM826" s="1" t="s">
        <v>487</v>
      </c>
      <c r="BN826" s="1" t="s">
        <v>6414</v>
      </c>
      <c r="BO826" s="1" t="s">
        <v>42</v>
      </c>
      <c r="BP826" s="1" t="s">
        <v>5332</v>
      </c>
      <c r="BQ826" s="1" t="s">
        <v>2484</v>
      </c>
      <c r="BR826" s="1" t="s">
        <v>6888</v>
      </c>
      <c r="BS826" s="1" t="s">
        <v>130</v>
      </c>
      <c r="BT826" s="1" t="s">
        <v>5257</v>
      </c>
    </row>
    <row r="827" spans="1:72" ht="13.5" customHeight="1">
      <c r="A827" s="5" t="str">
        <f t="shared" si="43"/>
        <v>1861_화현내_0172</v>
      </c>
      <c r="B827" s="1">
        <v>1861</v>
      </c>
      <c r="C827" s="1" t="s">
        <v>9339</v>
      </c>
      <c r="D827" s="1" t="s">
        <v>9340</v>
      </c>
      <c r="E827" s="1">
        <v>826</v>
      </c>
      <c r="F827" s="1">
        <v>5</v>
      </c>
      <c r="G827" s="1" t="s">
        <v>2367</v>
      </c>
      <c r="H827" s="1" t="s">
        <v>4197</v>
      </c>
      <c r="I827" s="1">
        <v>3</v>
      </c>
      <c r="L827" s="1">
        <v>3</v>
      </c>
      <c r="M827" s="1" t="s">
        <v>8330</v>
      </c>
      <c r="N827" s="1" t="s">
        <v>8331</v>
      </c>
      <c r="S827" s="1" t="s">
        <v>49</v>
      </c>
      <c r="T827" s="1" t="s">
        <v>967</v>
      </c>
      <c r="W827" s="1" t="s">
        <v>97</v>
      </c>
      <c r="X827" s="1" t="s">
        <v>9144</v>
      </c>
      <c r="Y827" s="1" t="s">
        <v>51</v>
      </c>
      <c r="Z827" s="1" t="s">
        <v>4387</v>
      </c>
      <c r="AC827" s="1">
        <v>44</v>
      </c>
      <c r="AD827" s="1" t="s">
        <v>221</v>
      </c>
      <c r="AE827" s="1" t="s">
        <v>5245</v>
      </c>
      <c r="AJ827" s="1" t="s">
        <v>17</v>
      </c>
      <c r="AK827" s="1" t="s">
        <v>5254</v>
      </c>
      <c r="AL827" s="1" t="s">
        <v>88</v>
      </c>
      <c r="AM827" s="1" t="s">
        <v>7489</v>
      </c>
      <c r="AT827" s="1" t="s">
        <v>42</v>
      </c>
      <c r="AU827" s="1" t="s">
        <v>5332</v>
      </c>
      <c r="AV827" s="1" t="s">
        <v>2485</v>
      </c>
      <c r="AW827" s="1" t="s">
        <v>5610</v>
      </c>
      <c r="BG827" s="1" t="s">
        <v>42</v>
      </c>
      <c r="BH827" s="1" t="s">
        <v>5332</v>
      </c>
      <c r="BI827" s="1" t="s">
        <v>2486</v>
      </c>
      <c r="BJ827" s="1" t="s">
        <v>4946</v>
      </c>
      <c r="BK827" s="1" t="s">
        <v>42</v>
      </c>
      <c r="BL827" s="1" t="s">
        <v>5332</v>
      </c>
      <c r="BM827" s="1" t="s">
        <v>1509</v>
      </c>
      <c r="BN827" s="1" t="s">
        <v>6314</v>
      </c>
      <c r="BO827" s="1" t="s">
        <v>42</v>
      </c>
      <c r="BP827" s="1" t="s">
        <v>5332</v>
      </c>
      <c r="BQ827" s="1" t="s">
        <v>2487</v>
      </c>
      <c r="BR827" s="1" t="s">
        <v>7088</v>
      </c>
      <c r="BS827" s="1" t="s">
        <v>95</v>
      </c>
      <c r="BT827" s="1" t="s">
        <v>5256</v>
      </c>
    </row>
    <row r="828" spans="1:31" ht="13.5" customHeight="1">
      <c r="A828" s="5" t="str">
        <f t="shared" si="43"/>
        <v>1861_화현내_0172</v>
      </c>
      <c r="B828" s="1">
        <v>1861</v>
      </c>
      <c r="C828" s="1" t="s">
        <v>9339</v>
      </c>
      <c r="D828" s="1" t="s">
        <v>9340</v>
      </c>
      <c r="E828" s="1">
        <v>827</v>
      </c>
      <c r="F828" s="1">
        <v>5</v>
      </c>
      <c r="G828" s="1" t="s">
        <v>2367</v>
      </c>
      <c r="H828" s="1" t="s">
        <v>4197</v>
      </c>
      <c r="I828" s="1">
        <v>3</v>
      </c>
      <c r="L828" s="1">
        <v>3</v>
      </c>
      <c r="M828" s="1" t="s">
        <v>8330</v>
      </c>
      <c r="N828" s="1" t="s">
        <v>8331</v>
      </c>
      <c r="T828" s="1" t="s">
        <v>9145</v>
      </c>
      <c r="U828" s="1" t="s">
        <v>59</v>
      </c>
      <c r="V828" s="1" t="s">
        <v>4282</v>
      </c>
      <c r="Y828" s="1" t="s">
        <v>2488</v>
      </c>
      <c r="Z828" s="1" t="s">
        <v>4830</v>
      </c>
      <c r="AC828" s="1">
        <v>34</v>
      </c>
      <c r="AD828" s="1" t="s">
        <v>394</v>
      </c>
      <c r="AE828" s="1" t="s">
        <v>5230</v>
      </c>
    </row>
    <row r="829" spans="1:72" ht="13.5" customHeight="1">
      <c r="A829" s="5" t="str">
        <f t="shared" si="43"/>
        <v>1861_화현내_0172</v>
      </c>
      <c r="B829" s="1">
        <v>1861</v>
      </c>
      <c r="C829" s="1" t="s">
        <v>9339</v>
      </c>
      <c r="D829" s="1" t="s">
        <v>9340</v>
      </c>
      <c r="E829" s="1">
        <v>828</v>
      </c>
      <c r="F829" s="1">
        <v>5</v>
      </c>
      <c r="G829" s="1" t="s">
        <v>2367</v>
      </c>
      <c r="H829" s="1" t="s">
        <v>4197</v>
      </c>
      <c r="I829" s="1">
        <v>3</v>
      </c>
      <c r="L829" s="1">
        <v>4</v>
      </c>
      <c r="M829" s="1" t="s">
        <v>8332</v>
      </c>
      <c r="N829" s="1" t="s">
        <v>8333</v>
      </c>
      <c r="O829" s="1" t="s">
        <v>6</v>
      </c>
      <c r="P829" s="1" t="s">
        <v>4255</v>
      </c>
      <c r="T829" s="1" t="s">
        <v>9146</v>
      </c>
      <c r="U829" s="1" t="s">
        <v>37</v>
      </c>
      <c r="V829" s="1" t="s">
        <v>4283</v>
      </c>
      <c r="W829" s="1" t="s">
        <v>135</v>
      </c>
      <c r="X829" s="1" t="s">
        <v>9147</v>
      </c>
      <c r="Y829" s="1" t="s">
        <v>2489</v>
      </c>
      <c r="Z829" s="1" t="s">
        <v>4829</v>
      </c>
      <c r="AC829" s="1">
        <v>34</v>
      </c>
      <c r="AD829" s="1" t="s">
        <v>394</v>
      </c>
      <c r="AE829" s="1" t="s">
        <v>5230</v>
      </c>
      <c r="AJ829" s="1" t="s">
        <v>17</v>
      </c>
      <c r="AK829" s="1" t="s">
        <v>5254</v>
      </c>
      <c r="AL829" s="1" t="s">
        <v>2435</v>
      </c>
      <c r="AM829" s="1" t="s">
        <v>5294</v>
      </c>
      <c r="AT829" s="1" t="s">
        <v>42</v>
      </c>
      <c r="AU829" s="1" t="s">
        <v>5332</v>
      </c>
      <c r="AV829" s="1" t="s">
        <v>2490</v>
      </c>
      <c r="AW829" s="1" t="s">
        <v>5643</v>
      </c>
      <c r="BG829" s="1" t="s">
        <v>42</v>
      </c>
      <c r="BH829" s="1" t="s">
        <v>5332</v>
      </c>
      <c r="BI829" s="1" t="s">
        <v>2491</v>
      </c>
      <c r="BJ829" s="1" t="s">
        <v>4803</v>
      </c>
      <c r="BK829" s="1" t="s">
        <v>42</v>
      </c>
      <c r="BL829" s="1" t="s">
        <v>5332</v>
      </c>
      <c r="BM829" s="1" t="s">
        <v>2492</v>
      </c>
      <c r="BN829" s="1" t="s">
        <v>6621</v>
      </c>
      <c r="BO829" s="1" t="s">
        <v>42</v>
      </c>
      <c r="BP829" s="1" t="s">
        <v>5332</v>
      </c>
      <c r="BQ829" s="1" t="s">
        <v>2493</v>
      </c>
      <c r="BR829" s="1" t="s">
        <v>7087</v>
      </c>
      <c r="BS829" s="1" t="s">
        <v>58</v>
      </c>
      <c r="BT829" s="1" t="s">
        <v>5258</v>
      </c>
    </row>
    <row r="830" spans="1:72" ht="13.5" customHeight="1">
      <c r="A830" s="5" t="str">
        <f t="shared" si="43"/>
        <v>1861_화현내_0172</v>
      </c>
      <c r="B830" s="1">
        <v>1861</v>
      </c>
      <c r="C830" s="1" t="s">
        <v>9339</v>
      </c>
      <c r="D830" s="1" t="s">
        <v>9340</v>
      </c>
      <c r="E830" s="1">
        <v>829</v>
      </c>
      <c r="F830" s="1">
        <v>5</v>
      </c>
      <c r="G830" s="1" t="s">
        <v>2367</v>
      </c>
      <c r="H830" s="1" t="s">
        <v>4197</v>
      </c>
      <c r="I830" s="1">
        <v>3</v>
      </c>
      <c r="L830" s="1">
        <v>4</v>
      </c>
      <c r="M830" s="1" t="s">
        <v>8332</v>
      </c>
      <c r="N830" s="1" t="s">
        <v>8333</v>
      </c>
      <c r="S830" s="1" t="s">
        <v>49</v>
      </c>
      <c r="T830" s="1" t="s">
        <v>967</v>
      </c>
      <c r="W830" s="1" t="s">
        <v>63</v>
      </c>
      <c r="X830" s="1" t="s">
        <v>4362</v>
      </c>
      <c r="Y830" s="1" t="s">
        <v>51</v>
      </c>
      <c r="Z830" s="1" t="s">
        <v>4387</v>
      </c>
      <c r="AC830" s="1">
        <v>34</v>
      </c>
      <c r="AD830" s="1" t="s">
        <v>394</v>
      </c>
      <c r="AE830" s="1" t="s">
        <v>5230</v>
      </c>
      <c r="AJ830" s="1" t="s">
        <v>17</v>
      </c>
      <c r="AK830" s="1" t="s">
        <v>5254</v>
      </c>
      <c r="AL830" s="1" t="s">
        <v>66</v>
      </c>
      <c r="AM830" s="1" t="s">
        <v>5293</v>
      </c>
      <c r="AT830" s="1" t="s">
        <v>37</v>
      </c>
      <c r="AU830" s="1" t="s">
        <v>4283</v>
      </c>
      <c r="AV830" s="1" t="s">
        <v>2494</v>
      </c>
      <c r="AW830" s="1" t="s">
        <v>5801</v>
      </c>
      <c r="BG830" s="1" t="s">
        <v>42</v>
      </c>
      <c r="BH830" s="1" t="s">
        <v>5332</v>
      </c>
      <c r="BI830" s="1" t="s">
        <v>1804</v>
      </c>
      <c r="BJ830" s="1" t="s">
        <v>6195</v>
      </c>
      <c r="BK830" s="1" t="s">
        <v>42</v>
      </c>
      <c r="BL830" s="1" t="s">
        <v>5332</v>
      </c>
      <c r="BM830" s="1" t="s">
        <v>2495</v>
      </c>
      <c r="BN830" s="1" t="s">
        <v>4476</v>
      </c>
      <c r="BO830" s="1" t="s">
        <v>42</v>
      </c>
      <c r="BP830" s="1" t="s">
        <v>5332</v>
      </c>
      <c r="BQ830" s="1" t="s">
        <v>2496</v>
      </c>
      <c r="BR830" s="1" t="s">
        <v>7086</v>
      </c>
      <c r="BS830" s="1" t="s">
        <v>41</v>
      </c>
      <c r="BT830" s="1" t="s">
        <v>5259</v>
      </c>
    </row>
    <row r="831" spans="1:29" ht="13.5" customHeight="1">
      <c r="A831" s="5" t="str">
        <f t="shared" si="43"/>
        <v>1861_화현내_0172</v>
      </c>
      <c r="B831" s="1">
        <v>1861</v>
      </c>
      <c r="C831" s="1" t="s">
        <v>9339</v>
      </c>
      <c r="D831" s="1" t="s">
        <v>9340</v>
      </c>
      <c r="E831" s="1">
        <v>830</v>
      </c>
      <c r="F831" s="1">
        <v>5</v>
      </c>
      <c r="G831" s="1" t="s">
        <v>2367</v>
      </c>
      <c r="H831" s="1" t="s">
        <v>4197</v>
      </c>
      <c r="I831" s="1">
        <v>3</v>
      </c>
      <c r="L831" s="1">
        <v>4</v>
      </c>
      <c r="M831" s="1" t="s">
        <v>8332</v>
      </c>
      <c r="N831" s="1" t="s">
        <v>8333</v>
      </c>
      <c r="T831" s="1" t="s">
        <v>9148</v>
      </c>
      <c r="U831" s="1" t="s">
        <v>61</v>
      </c>
      <c r="V831" s="1" t="s">
        <v>4295</v>
      </c>
      <c r="Y831" s="1" t="s">
        <v>2497</v>
      </c>
      <c r="Z831" s="1" t="s">
        <v>4828</v>
      </c>
      <c r="AC831" s="1">
        <v>18</v>
      </c>
    </row>
    <row r="832" spans="1:72" ht="13.5" customHeight="1">
      <c r="A832" s="5" t="str">
        <f t="shared" si="43"/>
        <v>1861_화현내_0172</v>
      </c>
      <c r="B832" s="1">
        <v>1861</v>
      </c>
      <c r="C832" s="1" t="s">
        <v>9339</v>
      </c>
      <c r="D832" s="1" t="s">
        <v>9340</v>
      </c>
      <c r="E832" s="1">
        <v>831</v>
      </c>
      <c r="F832" s="1">
        <v>5</v>
      </c>
      <c r="G832" s="1" t="s">
        <v>2367</v>
      </c>
      <c r="H832" s="1" t="s">
        <v>4197</v>
      </c>
      <c r="I832" s="1">
        <v>3</v>
      </c>
      <c r="L832" s="1">
        <v>5</v>
      </c>
      <c r="M832" s="1" t="s">
        <v>8334</v>
      </c>
      <c r="N832" s="1" t="s">
        <v>8335</v>
      </c>
      <c r="T832" s="1" t="s">
        <v>8787</v>
      </c>
      <c r="U832" s="1" t="s">
        <v>37</v>
      </c>
      <c r="V832" s="1" t="s">
        <v>4283</v>
      </c>
      <c r="W832" s="1" t="s">
        <v>38</v>
      </c>
      <c r="X832" s="1" t="s">
        <v>4338</v>
      </c>
      <c r="Y832" s="1" t="s">
        <v>2039</v>
      </c>
      <c r="Z832" s="1" t="s">
        <v>4827</v>
      </c>
      <c r="AC832" s="1">
        <v>38</v>
      </c>
      <c r="AD832" s="1" t="s">
        <v>1042</v>
      </c>
      <c r="AE832" s="1" t="s">
        <v>5220</v>
      </c>
      <c r="AJ832" s="1" t="s">
        <v>17</v>
      </c>
      <c r="AK832" s="1" t="s">
        <v>5254</v>
      </c>
      <c r="AL832" s="1" t="s">
        <v>1109</v>
      </c>
      <c r="AM832" s="1" t="s">
        <v>5292</v>
      </c>
      <c r="AT832" s="1" t="s">
        <v>42</v>
      </c>
      <c r="AU832" s="1" t="s">
        <v>5332</v>
      </c>
      <c r="AV832" s="1" t="s">
        <v>1923</v>
      </c>
      <c r="AW832" s="1" t="s">
        <v>5553</v>
      </c>
      <c r="BG832" s="1" t="s">
        <v>42</v>
      </c>
      <c r="BH832" s="1" t="s">
        <v>5332</v>
      </c>
      <c r="BI832" s="1" t="s">
        <v>2498</v>
      </c>
      <c r="BJ832" s="1" t="s">
        <v>6194</v>
      </c>
      <c r="BK832" s="1" t="s">
        <v>42</v>
      </c>
      <c r="BL832" s="1" t="s">
        <v>5332</v>
      </c>
      <c r="BM832" s="1" t="s">
        <v>2499</v>
      </c>
      <c r="BN832" s="1" t="s">
        <v>6620</v>
      </c>
      <c r="BO832" s="1" t="s">
        <v>42</v>
      </c>
      <c r="BP832" s="1" t="s">
        <v>5332</v>
      </c>
      <c r="BQ832" s="1" t="s">
        <v>2500</v>
      </c>
      <c r="BR832" s="1" t="s">
        <v>7085</v>
      </c>
      <c r="BS832" s="1" t="s">
        <v>41</v>
      </c>
      <c r="BT832" s="1" t="s">
        <v>5259</v>
      </c>
    </row>
    <row r="833" spans="1:72" ht="13.5" customHeight="1">
      <c r="A833" s="5" t="str">
        <f t="shared" si="43"/>
        <v>1861_화현내_0172</v>
      </c>
      <c r="B833" s="1">
        <v>1861</v>
      </c>
      <c r="C833" s="1" t="s">
        <v>9339</v>
      </c>
      <c r="D833" s="1" t="s">
        <v>9340</v>
      </c>
      <c r="E833" s="1">
        <v>832</v>
      </c>
      <c r="F833" s="1">
        <v>5</v>
      </c>
      <c r="G833" s="1" t="s">
        <v>2367</v>
      </c>
      <c r="H833" s="1" t="s">
        <v>4197</v>
      </c>
      <c r="I833" s="1">
        <v>3</v>
      </c>
      <c r="L833" s="1">
        <v>5</v>
      </c>
      <c r="M833" s="1" t="s">
        <v>8334</v>
      </c>
      <c r="N833" s="1" t="s">
        <v>8335</v>
      </c>
      <c r="S833" s="1" t="s">
        <v>49</v>
      </c>
      <c r="T833" s="1" t="s">
        <v>967</v>
      </c>
      <c r="W833" s="1" t="s">
        <v>135</v>
      </c>
      <c r="X833" s="1" t="s">
        <v>8994</v>
      </c>
      <c r="Y833" s="1" t="s">
        <v>51</v>
      </c>
      <c r="Z833" s="1" t="s">
        <v>4387</v>
      </c>
      <c r="AC833" s="1">
        <v>34</v>
      </c>
      <c r="AD833" s="1" t="s">
        <v>394</v>
      </c>
      <c r="AE833" s="1" t="s">
        <v>5230</v>
      </c>
      <c r="AJ833" s="1" t="s">
        <v>17</v>
      </c>
      <c r="AK833" s="1" t="s">
        <v>5254</v>
      </c>
      <c r="AL833" s="1" t="s">
        <v>58</v>
      </c>
      <c r="AM833" s="1" t="s">
        <v>5258</v>
      </c>
      <c r="AT833" s="1" t="s">
        <v>42</v>
      </c>
      <c r="AU833" s="1" t="s">
        <v>5332</v>
      </c>
      <c r="AV833" s="1" t="s">
        <v>2501</v>
      </c>
      <c r="AW833" s="1" t="s">
        <v>5642</v>
      </c>
      <c r="BG833" s="1" t="s">
        <v>42</v>
      </c>
      <c r="BH833" s="1" t="s">
        <v>5332</v>
      </c>
      <c r="BI833" s="1" t="s">
        <v>2502</v>
      </c>
      <c r="BJ833" s="1" t="s">
        <v>6193</v>
      </c>
      <c r="BK833" s="1" t="s">
        <v>42</v>
      </c>
      <c r="BL833" s="1" t="s">
        <v>5332</v>
      </c>
      <c r="BM833" s="1" t="s">
        <v>1110</v>
      </c>
      <c r="BN833" s="1" t="s">
        <v>6299</v>
      </c>
      <c r="BO833" s="1" t="s">
        <v>42</v>
      </c>
      <c r="BP833" s="1" t="s">
        <v>5332</v>
      </c>
      <c r="BQ833" s="1" t="s">
        <v>2503</v>
      </c>
      <c r="BR833" s="1" t="s">
        <v>9149</v>
      </c>
      <c r="BS833" s="1" t="s">
        <v>41</v>
      </c>
      <c r="BT833" s="1" t="s">
        <v>5259</v>
      </c>
    </row>
    <row r="834" spans="1:31" ht="13.5" customHeight="1">
      <c r="A834" s="5" t="str">
        <f t="shared" si="43"/>
        <v>1861_화현내_0172</v>
      </c>
      <c r="B834" s="1">
        <v>1861</v>
      </c>
      <c r="C834" s="1" t="s">
        <v>9339</v>
      </c>
      <c r="D834" s="1" t="s">
        <v>9340</v>
      </c>
      <c r="E834" s="1">
        <v>833</v>
      </c>
      <c r="F834" s="1">
        <v>5</v>
      </c>
      <c r="G834" s="1" t="s">
        <v>2367</v>
      </c>
      <c r="H834" s="1" t="s">
        <v>4197</v>
      </c>
      <c r="I834" s="1">
        <v>3</v>
      </c>
      <c r="L834" s="1">
        <v>5</v>
      </c>
      <c r="M834" s="1" t="s">
        <v>8334</v>
      </c>
      <c r="N834" s="1" t="s">
        <v>8335</v>
      </c>
      <c r="T834" s="1" t="s">
        <v>9024</v>
      </c>
      <c r="U834" s="1" t="s">
        <v>61</v>
      </c>
      <c r="V834" s="1" t="s">
        <v>4295</v>
      </c>
      <c r="Y834" s="1" t="s">
        <v>2504</v>
      </c>
      <c r="Z834" s="1" t="s">
        <v>4826</v>
      </c>
      <c r="AD834" s="1" t="s">
        <v>737</v>
      </c>
      <c r="AE834" s="1" t="s">
        <v>5239</v>
      </c>
    </row>
    <row r="835" spans="1:72" ht="13.5" customHeight="1">
      <c r="A835" s="5" t="str">
        <f t="shared" si="43"/>
        <v>1861_화현내_0172</v>
      </c>
      <c r="B835" s="1">
        <v>1861</v>
      </c>
      <c r="C835" s="1" t="s">
        <v>9339</v>
      </c>
      <c r="D835" s="1" t="s">
        <v>9340</v>
      </c>
      <c r="E835" s="1">
        <v>834</v>
      </c>
      <c r="F835" s="1">
        <v>5</v>
      </c>
      <c r="G835" s="1" t="s">
        <v>2367</v>
      </c>
      <c r="H835" s="1" t="s">
        <v>4197</v>
      </c>
      <c r="I835" s="1">
        <v>3</v>
      </c>
      <c r="L835" s="1">
        <v>6</v>
      </c>
      <c r="M835" s="1" t="s">
        <v>8336</v>
      </c>
      <c r="N835" s="1" t="s">
        <v>8337</v>
      </c>
      <c r="T835" s="1" t="s">
        <v>8808</v>
      </c>
      <c r="U835" s="1" t="s">
        <v>110</v>
      </c>
      <c r="V835" s="1" t="s">
        <v>4271</v>
      </c>
      <c r="W835" s="1" t="s">
        <v>139</v>
      </c>
      <c r="X835" s="1" t="s">
        <v>9150</v>
      </c>
      <c r="Y835" s="1" t="s">
        <v>2505</v>
      </c>
      <c r="Z835" s="1" t="s">
        <v>4825</v>
      </c>
      <c r="AC835" s="1">
        <v>68</v>
      </c>
      <c r="AD835" s="1" t="s">
        <v>311</v>
      </c>
      <c r="AE835" s="1" t="s">
        <v>5191</v>
      </c>
      <c r="AJ835" s="1" t="s">
        <v>17</v>
      </c>
      <c r="AK835" s="1" t="s">
        <v>5254</v>
      </c>
      <c r="AL835" s="1" t="s">
        <v>141</v>
      </c>
      <c r="AM835" s="1" t="s">
        <v>5296</v>
      </c>
      <c r="AT835" s="1" t="s">
        <v>110</v>
      </c>
      <c r="AU835" s="1" t="s">
        <v>4271</v>
      </c>
      <c r="AV835" s="1" t="s">
        <v>2506</v>
      </c>
      <c r="AW835" s="1" t="s">
        <v>5641</v>
      </c>
      <c r="BG835" s="1" t="s">
        <v>110</v>
      </c>
      <c r="BH835" s="1" t="s">
        <v>4271</v>
      </c>
      <c r="BI835" s="1" t="s">
        <v>2507</v>
      </c>
      <c r="BJ835" s="1" t="s">
        <v>6018</v>
      </c>
      <c r="BK835" s="1" t="s">
        <v>110</v>
      </c>
      <c r="BL835" s="1" t="s">
        <v>4271</v>
      </c>
      <c r="BM835" s="1" t="s">
        <v>2508</v>
      </c>
      <c r="BN835" s="1" t="s">
        <v>7523</v>
      </c>
      <c r="BO835" s="1" t="s">
        <v>110</v>
      </c>
      <c r="BP835" s="1" t="s">
        <v>4271</v>
      </c>
      <c r="BQ835" s="1" t="s">
        <v>2509</v>
      </c>
      <c r="BR835" s="1" t="s">
        <v>7084</v>
      </c>
      <c r="BS835" s="1" t="s">
        <v>58</v>
      </c>
      <c r="BT835" s="1" t="s">
        <v>5258</v>
      </c>
    </row>
    <row r="836" spans="1:72" ht="13.5" customHeight="1">
      <c r="A836" s="5" t="str">
        <f t="shared" si="43"/>
        <v>1861_화현내_0172</v>
      </c>
      <c r="B836" s="1">
        <v>1861</v>
      </c>
      <c r="C836" s="1" t="s">
        <v>9339</v>
      </c>
      <c r="D836" s="1" t="s">
        <v>9340</v>
      </c>
      <c r="E836" s="1">
        <v>835</v>
      </c>
      <c r="F836" s="1">
        <v>5</v>
      </c>
      <c r="G836" s="1" t="s">
        <v>2367</v>
      </c>
      <c r="H836" s="1" t="s">
        <v>4197</v>
      </c>
      <c r="I836" s="1">
        <v>3</v>
      </c>
      <c r="L836" s="1">
        <v>6</v>
      </c>
      <c r="M836" s="1" t="s">
        <v>8336</v>
      </c>
      <c r="N836" s="1" t="s">
        <v>8337</v>
      </c>
      <c r="S836" s="1" t="s">
        <v>49</v>
      </c>
      <c r="T836" s="1" t="s">
        <v>967</v>
      </c>
      <c r="W836" s="1" t="s">
        <v>97</v>
      </c>
      <c r="X836" s="1" t="s">
        <v>8810</v>
      </c>
      <c r="Y836" s="1" t="s">
        <v>10</v>
      </c>
      <c r="Z836" s="1" t="s">
        <v>4364</v>
      </c>
      <c r="AC836" s="1">
        <v>53</v>
      </c>
      <c r="AD836" s="1" t="s">
        <v>103</v>
      </c>
      <c r="AE836" s="1" t="s">
        <v>5215</v>
      </c>
      <c r="AJ836" s="1" t="s">
        <v>17</v>
      </c>
      <c r="AK836" s="1" t="s">
        <v>5254</v>
      </c>
      <c r="AL836" s="1" t="s">
        <v>88</v>
      </c>
      <c r="AM836" s="1" t="s">
        <v>7489</v>
      </c>
      <c r="AT836" s="1" t="s">
        <v>110</v>
      </c>
      <c r="AU836" s="1" t="s">
        <v>4271</v>
      </c>
      <c r="AV836" s="1" t="s">
        <v>2510</v>
      </c>
      <c r="AW836" s="1" t="s">
        <v>4638</v>
      </c>
      <c r="BG836" s="1" t="s">
        <v>110</v>
      </c>
      <c r="BH836" s="1" t="s">
        <v>4271</v>
      </c>
      <c r="BI836" s="1" t="s">
        <v>1477</v>
      </c>
      <c r="BJ836" s="1" t="s">
        <v>5527</v>
      </c>
      <c r="BK836" s="1" t="s">
        <v>110</v>
      </c>
      <c r="BL836" s="1" t="s">
        <v>4271</v>
      </c>
      <c r="BM836" s="1" t="s">
        <v>2511</v>
      </c>
      <c r="BN836" s="1" t="s">
        <v>6095</v>
      </c>
      <c r="BO836" s="1" t="s">
        <v>110</v>
      </c>
      <c r="BP836" s="1" t="s">
        <v>4271</v>
      </c>
      <c r="BQ836" s="1" t="s">
        <v>1969</v>
      </c>
      <c r="BR836" s="1" t="s">
        <v>7602</v>
      </c>
      <c r="BS836" s="1" t="s">
        <v>125</v>
      </c>
      <c r="BT836" s="1" t="s">
        <v>5270</v>
      </c>
    </row>
    <row r="837" spans="1:29" ht="13.5" customHeight="1">
      <c r="A837" s="5" t="str">
        <f t="shared" si="43"/>
        <v>1861_화현내_0172</v>
      </c>
      <c r="B837" s="1">
        <v>1861</v>
      </c>
      <c r="C837" s="1" t="s">
        <v>9339</v>
      </c>
      <c r="D837" s="1" t="s">
        <v>9340</v>
      </c>
      <c r="E837" s="1">
        <v>836</v>
      </c>
      <c r="F837" s="1">
        <v>5</v>
      </c>
      <c r="G837" s="1" t="s">
        <v>2367</v>
      </c>
      <c r="H837" s="1" t="s">
        <v>4197</v>
      </c>
      <c r="I837" s="1">
        <v>3</v>
      </c>
      <c r="L837" s="1">
        <v>6</v>
      </c>
      <c r="M837" s="1" t="s">
        <v>8336</v>
      </c>
      <c r="N837" s="1" t="s">
        <v>8337</v>
      </c>
      <c r="S837" s="1" t="s">
        <v>181</v>
      </c>
      <c r="T837" s="1" t="s">
        <v>4259</v>
      </c>
      <c r="Y837" s="1" t="s">
        <v>2512</v>
      </c>
      <c r="Z837" s="1" t="s">
        <v>4824</v>
      </c>
      <c r="AC837" s="1">
        <v>20</v>
      </c>
    </row>
    <row r="838" spans="1:29" ht="13.5" customHeight="1">
      <c r="A838" s="5" t="str">
        <f t="shared" si="43"/>
        <v>1861_화현내_0172</v>
      </c>
      <c r="B838" s="1">
        <v>1861</v>
      </c>
      <c r="C838" s="1" t="s">
        <v>9339</v>
      </c>
      <c r="D838" s="1" t="s">
        <v>9340</v>
      </c>
      <c r="E838" s="1">
        <v>837</v>
      </c>
      <c r="F838" s="1">
        <v>5</v>
      </c>
      <c r="G838" s="1" t="s">
        <v>2367</v>
      </c>
      <c r="H838" s="1" t="s">
        <v>4197</v>
      </c>
      <c r="I838" s="1">
        <v>3</v>
      </c>
      <c r="L838" s="1">
        <v>6</v>
      </c>
      <c r="M838" s="1" t="s">
        <v>8336</v>
      </c>
      <c r="N838" s="1" t="s">
        <v>8337</v>
      </c>
      <c r="S838" s="1" t="s">
        <v>184</v>
      </c>
      <c r="T838" s="1" t="s">
        <v>4260</v>
      </c>
      <c r="W838" s="1" t="s">
        <v>97</v>
      </c>
      <c r="X838" s="1" t="s">
        <v>8810</v>
      </c>
      <c r="Y838" s="1" t="s">
        <v>10</v>
      </c>
      <c r="Z838" s="1" t="s">
        <v>4364</v>
      </c>
      <c r="AC838" s="1">
        <v>22</v>
      </c>
    </row>
    <row r="839" spans="1:72" ht="13.5" customHeight="1">
      <c r="A839" s="5" t="str">
        <f t="shared" si="43"/>
        <v>1861_화현내_0172</v>
      </c>
      <c r="B839" s="1">
        <v>1861</v>
      </c>
      <c r="C839" s="1" t="s">
        <v>9339</v>
      </c>
      <c r="D839" s="1" t="s">
        <v>9340</v>
      </c>
      <c r="E839" s="1">
        <v>838</v>
      </c>
      <c r="F839" s="1">
        <v>5</v>
      </c>
      <c r="G839" s="1" t="s">
        <v>2367</v>
      </c>
      <c r="H839" s="1" t="s">
        <v>4197</v>
      </c>
      <c r="I839" s="1">
        <v>3</v>
      </c>
      <c r="L839" s="1">
        <v>7</v>
      </c>
      <c r="M839" s="1" t="s">
        <v>8338</v>
      </c>
      <c r="N839" s="1" t="s">
        <v>8339</v>
      </c>
      <c r="T839" s="1" t="s">
        <v>8825</v>
      </c>
      <c r="U839" s="1" t="s">
        <v>37</v>
      </c>
      <c r="V839" s="1" t="s">
        <v>4283</v>
      </c>
      <c r="W839" s="1" t="s">
        <v>387</v>
      </c>
      <c r="X839" s="1" t="s">
        <v>4344</v>
      </c>
      <c r="Y839" s="1" t="s">
        <v>2513</v>
      </c>
      <c r="Z839" s="1" t="s">
        <v>4740</v>
      </c>
      <c r="AC839" s="1">
        <v>53</v>
      </c>
      <c r="AD839" s="1" t="s">
        <v>103</v>
      </c>
      <c r="AE839" s="1" t="s">
        <v>5215</v>
      </c>
      <c r="AJ839" s="1" t="s">
        <v>17</v>
      </c>
      <c r="AK839" s="1" t="s">
        <v>5254</v>
      </c>
      <c r="AL839" s="1" t="s">
        <v>388</v>
      </c>
      <c r="AM839" s="1" t="s">
        <v>5267</v>
      </c>
      <c r="AT839" s="1" t="s">
        <v>42</v>
      </c>
      <c r="AU839" s="1" t="s">
        <v>5332</v>
      </c>
      <c r="AV839" s="1" t="s">
        <v>2514</v>
      </c>
      <c r="AW839" s="1" t="s">
        <v>4806</v>
      </c>
      <c r="BG839" s="1" t="s">
        <v>42</v>
      </c>
      <c r="BH839" s="1" t="s">
        <v>5332</v>
      </c>
      <c r="BI839" s="1" t="s">
        <v>2515</v>
      </c>
      <c r="BJ839" s="1" t="s">
        <v>6132</v>
      </c>
      <c r="BK839" s="1" t="s">
        <v>42</v>
      </c>
      <c r="BL839" s="1" t="s">
        <v>5332</v>
      </c>
      <c r="BM839" s="1" t="s">
        <v>2516</v>
      </c>
      <c r="BN839" s="1" t="s">
        <v>9151</v>
      </c>
      <c r="BO839" s="1" t="s">
        <v>42</v>
      </c>
      <c r="BP839" s="1" t="s">
        <v>5332</v>
      </c>
      <c r="BQ839" s="1" t="s">
        <v>2517</v>
      </c>
      <c r="BR839" s="1" t="s">
        <v>7083</v>
      </c>
      <c r="BS839" s="1" t="s">
        <v>91</v>
      </c>
      <c r="BT839" s="1" t="s">
        <v>5274</v>
      </c>
    </row>
    <row r="840" spans="1:72" ht="13.5" customHeight="1">
      <c r="A840" s="5" t="str">
        <f t="shared" si="43"/>
        <v>1861_화현내_0172</v>
      </c>
      <c r="B840" s="1">
        <v>1861</v>
      </c>
      <c r="C840" s="1" t="s">
        <v>9339</v>
      </c>
      <c r="D840" s="1" t="s">
        <v>9340</v>
      </c>
      <c r="E840" s="1">
        <v>839</v>
      </c>
      <c r="F840" s="1">
        <v>5</v>
      </c>
      <c r="G840" s="1" t="s">
        <v>2367</v>
      </c>
      <c r="H840" s="1" t="s">
        <v>4197</v>
      </c>
      <c r="I840" s="1">
        <v>3</v>
      </c>
      <c r="L840" s="1">
        <v>7</v>
      </c>
      <c r="M840" s="1" t="s">
        <v>8338</v>
      </c>
      <c r="N840" s="1" t="s">
        <v>8339</v>
      </c>
      <c r="S840" s="1" t="s">
        <v>49</v>
      </c>
      <c r="T840" s="1" t="s">
        <v>967</v>
      </c>
      <c r="W840" s="1" t="s">
        <v>345</v>
      </c>
      <c r="X840" s="1" t="s">
        <v>9152</v>
      </c>
      <c r="Y840" s="1" t="s">
        <v>51</v>
      </c>
      <c r="Z840" s="1" t="s">
        <v>4387</v>
      </c>
      <c r="AC840" s="1">
        <v>38</v>
      </c>
      <c r="AD840" s="1" t="s">
        <v>52</v>
      </c>
      <c r="AE840" s="1" t="s">
        <v>5201</v>
      </c>
      <c r="AJ840" s="1" t="s">
        <v>17</v>
      </c>
      <c r="AK840" s="1" t="s">
        <v>5254</v>
      </c>
      <c r="AL840" s="1" t="s">
        <v>346</v>
      </c>
      <c r="AM840" s="1" t="s">
        <v>5291</v>
      </c>
      <c r="AT840" s="1" t="s">
        <v>42</v>
      </c>
      <c r="AU840" s="1" t="s">
        <v>5332</v>
      </c>
      <c r="AV840" s="1" t="s">
        <v>2518</v>
      </c>
      <c r="AW840" s="1" t="s">
        <v>5640</v>
      </c>
      <c r="BG840" s="1" t="s">
        <v>42</v>
      </c>
      <c r="BH840" s="1" t="s">
        <v>5332</v>
      </c>
      <c r="BI840" s="1" t="s">
        <v>2519</v>
      </c>
      <c r="BJ840" s="1" t="s">
        <v>6192</v>
      </c>
      <c r="BK840" s="1" t="s">
        <v>42</v>
      </c>
      <c r="BL840" s="1" t="s">
        <v>5332</v>
      </c>
      <c r="BM840" s="1" t="s">
        <v>2520</v>
      </c>
      <c r="BN840" s="1" t="s">
        <v>9153</v>
      </c>
      <c r="BO840" s="1" t="s">
        <v>42</v>
      </c>
      <c r="BP840" s="1" t="s">
        <v>5332</v>
      </c>
      <c r="BQ840" s="1" t="s">
        <v>2521</v>
      </c>
      <c r="BR840" s="1" t="s">
        <v>7082</v>
      </c>
      <c r="BS840" s="1" t="s">
        <v>2522</v>
      </c>
      <c r="BT840" s="1" t="s">
        <v>7331</v>
      </c>
    </row>
    <row r="841" spans="1:29" ht="13.5" customHeight="1">
      <c r="A841" s="5" t="str">
        <f t="shared" si="43"/>
        <v>1861_화현내_0172</v>
      </c>
      <c r="B841" s="1">
        <v>1861</v>
      </c>
      <c r="C841" s="1" t="s">
        <v>9339</v>
      </c>
      <c r="D841" s="1" t="s">
        <v>9340</v>
      </c>
      <c r="E841" s="1">
        <v>840</v>
      </c>
      <c r="F841" s="1">
        <v>5</v>
      </c>
      <c r="G841" s="1" t="s">
        <v>2367</v>
      </c>
      <c r="H841" s="1" t="s">
        <v>4197</v>
      </c>
      <c r="I841" s="1">
        <v>3</v>
      </c>
      <c r="L841" s="1">
        <v>7</v>
      </c>
      <c r="M841" s="1" t="s">
        <v>8338</v>
      </c>
      <c r="N841" s="1" t="s">
        <v>8339</v>
      </c>
      <c r="T841" s="1" t="s">
        <v>9038</v>
      </c>
      <c r="U841" s="1" t="s">
        <v>61</v>
      </c>
      <c r="V841" s="1" t="s">
        <v>4295</v>
      </c>
      <c r="Y841" s="1" t="s">
        <v>2523</v>
      </c>
      <c r="Z841" s="1" t="s">
        <v>4823</v>
      </c>
      <c r="AC841" s="1">
        <v>36</v>
      </c>
    </row>
    <row r="842" spans="1:72" ht="13.5" customHeight="1">
      <c r="A842" s="5" t="str">
        <f t="shared" si="43"/>
        <v>1861_화현내_0172</v>
      </c>
      <c r="B842" s="1">
        <v>1861</v>
      </c>
      <c r="C842" s="1" t="s">
        <v>9339</v>
      </c>
      <c r="D842" s="1" t="s">
        <v>9340</v>
      </c>
      <c r="E842" s="1">
        <v>841</v>
      </c>
      <c r="F842" s="1">
        <v>5</v>
      </c>
      <c r="G842" s="1" t="s">
        <v>2367</v>
      </c>
      <c r="H842" s="1" t="s">
        <v>4197</v>
      </c>
      <c r="I842" s="1">
        <v>3</v>
      </c>
      <c r="L842" s="1">
        <v>8</v>
      </c>
      <c r="M842" s="1" t="s">
        <v>8340</v>
      </c>
      <c r="N842" s="1" t="s">
        <v>8341</v>
      </c>
      <c r="T842" s="1" t="s">
        <v>8806</v>
      </c>
      <c r="U842" s="1" t="s">
        <v>230</v>
      </c>
      <c r="V842" s="1" t="s">
        <v>4290</v>
      </c>
      <c r="W842" s="1" t="s">
        <v>38</v>
      </c>
      <c r="X842" s="1" t="s">
        <v>4338</v>
      </c>
      <c r="Y842" s="1" t="s">
        <v>496</v>
      </c>
      <c r="Z842" s="1" t="s">
        <v>4822</v>
      </c>
      <c r="AC842" s="1">
        <v>38</v>
      </c>
      <c r="AJ842" s="1" t="s">
        <v>17</v>
      </c>
      <c r="AK842" s="1" t="s">
        <v>5254</v>
      </c>
      <c r="AL842" s="1" t="s">
        <v>41</v>
      </c>
      <c r="AM842" s="1" t="s">
        <v>5259</v>
      </c>
      <c r="AT842" s="1" t="s">
        <v>270</v>
      </c>
      <c r="AU842" s="1" t="s">
        <v>5331</v>
      </c>
      <c r="AV842" s="1" t="s">
        <v>2524</v>
      </c>
      <c r="AW842" s="1" t="s">
        <v>5045</v>
      </c>
      <c r="BG842" s="1" t="s">
        <v>270</v>
      </c>
      <c r="BH842" s="1" t="s">
        <v>5331</v>
      </c>
      <c r="BI842" s="1" t="s">
        <v>2525</v>
      </c>
      <c r="BJ842" s="1" t="s">
        <v>5986</v>
      </c>
      <c r="BM842" s="1" t="s">
        <v>2526</v>
      </c>
      <c r="BN842" s="1" t="s">
        <v>6619</v>
      </c>
      <c r="BQ842" s="1" t="s">
        <v>2527</v>
      </c>
      <c r="BR842" s="1" t="s">
        <v>6879</v>
      </c>
      <c r="BS842" s="1" t="s">
        <v>388</v>
      </c>
      <c r="BT842" s="1" t="s">
        <v>5267</v>
      </c>
    </row>
    <row r="843" spans="1:70" ht="13.5" customHeight="1">
      <c r="A843" s="5" t="str">
        <f t="shared" si="43"/>
        <v>1861_화현내_0172</v>
      </c>
      <c r="B843" s="1">
        <v>1861</v>
      </c>
      <c r="C843" s="1" t="s">
        <v>9339</v>
      </c>
      <c r="D843" s="1" t="s">
        <v>9340</v>
      </c>
      <c r="E843" s="1">
        <v>842</v>
      </c>
      <c r="F843" s="1">
        <v>5</v>
      </c>
      <c r="G843" s="1" t="s">
        <v>2367</v>
      </c>
      <c r="H843" s="1" t="s">
        <v>4197</v>
      </c>
      <c r="I843" s="1">
        <v>3</v>
      </c>
      <c r="L843" s="1">
        <v>8</v>
      </c>
      <c r="M843" s="1" t="s">
        <v>8340</v>
      </c>
      <c r="N843" s="1" t="s">
        <v>8341</v>
      </c>
      <c r="S843" s="1" t="s">
        <v>49</v>
      </c>
      <c r="T843" s="1" t="s">
        <v>967</v>
      </c>
      <c r="W843" s="1" t="s">
        <v>97</v>
      </c>
      <c r="X843" s="1" t="s">
        <v>8983</v>
      </c>
      <c r="Y843" s="1" t="s">
        <v>10</v>
      </c>
      <c r="Z843" s="1" t="s">
        <v>4364</v>
      </c>
      <c r="AC843" s="1">
        <v>31</v>
      </c>
      <c r="AJ843" s="1" t="s">
        <v>17</v>
      </c>
      <c r="AK843" s="1" t="s">
        <v>5254</v>
      </c>
      <c r="AL843" s="1" t="s">
        <v>88</v>
      </c>
      <c r="AM843" s="1" t="s">
        <v>7489</v>
      </c>
      <c r="AT843" s="1" t="s">
        <v>105</v>
      </c>
      <c r="AU843" s="1" t="s">
        <v>4280</v>
      </c>
      <c r="AV843" s="1" t="s">
        <v>189</v>
      </c>
      <c r="AW843" s="1" t="s">
        <v>5130</v>
      </c>
      <c r="BG843" s="1" t="s">
        <v>105</v>
      </c>
      <c r="BH843" s="1" t="s">
        <v>4280</v>
      </c>
      <c r="BI843" s="1" t="s">
        <v>86</v>
      </c>
      <c r="BJ843" s="1" t="s">
        <v>5861</v>
      </c>
      <c r="BM843" s="1" t="s">
        <v>190</v>
      </c>
      <c r="BN843" s="1" t="s">
        <v>5776</v>
      </c>
      <c r="BQ843" s="1" t="s">
        <v>2528</v>
      </c>
      <c r="BR843" s="1" t="s">
        <v>7081</v>
      </c>
    </row>
    <row r="844" spans="1:72" ht="13.5" customHeight="1">
      <c r="A844" s="5" t="str">
        <f aca="true" t="shared" si="44" ref="A844:A858">HYPERLINK("http://kyu.snu.ac.kr/sdhj/index.jsp?type=hj/GK14782_00IH_0001_0173.jpg","1861_화현내_0173")</f>
        <v>1861_화현내_0173</v>
      </c>
      <c r="B844" s="1">
        <v>1861</v>
      </c>
      <c r="C844" s="1" t="s">
        <v>9339</v>
      </c>
      <c r="D844" s="1" t="s">
        <v>9340</v>
      </c>
      <c r="E844" s="1">
        <v>843</v>
      </c>
      <c r="F844" s="1">
        <v>6</v>
      </c>
      <c r="G844" s="1" t="s">
        <v>2529</v>
      </c>
      <c r="H844" s="1" t="s">
        <v>4196</v>
      </c>
      <c r="I844" s="1">
        <v>1</v>
      </c>
      <c r="J844" s="1" t="s">
        <v>2530</v>
      </c>
      <c r="K844" s="1" t="s">
        <v>7416</v>
      </c>
      <c r="L844" s="1">
        <v>1</v>
      </c>
      <c r="M844" s="1" t="s">
        <v>8342</v>
      </c>
      <c r="N844" s="1" t="s">
        <v>8343</v>
      </c>
      <c r="T844" s="1" t="s">
        <v>8874</v>
      </c>
      <c r="U844" s="1" t="s">
        <v>110</v>
      </c>
      <c r="V844" s="1" t="s">
        <v>4271</v>
      </c>
      <c r="W844" s="1" t="s">
        <v>97</v>
      </c>
      <c r="X844" s="1" t="s">
        <v>8875</v>
      </c>
      <c r="Y844" s="1" t="s">
        <v>2531</v>
      </c>
      <c r="Z844" s="1" t="s">
        <v>7486</v>
      </c>
      <c r="AC844" s="1">
        <v>68</v>
      </c>
      <c r="AD844" s="1" t="s">
        <v>213</v>
      </c>
      <c r="AE844" s="1" t="s">
        <v>5203</v>
      </c>
      <c r="AJ844" s="1" t="s">
        <v>17</v>
      </c>
      <c r="AK844" s="1" t="s">
        <v>5254</v>
      </c>
      <c r="AL844" s="1" t="s">
        <v>88</v>
      </c>
      <c r="AM844" s="1" t="s">
        <v>7489</v>
      </c>
      <c r="AT844" s="1" t="s">
        <v>110</v>
      </c>
      <c r="AU844" s="1" t="s">
        <v>4271</v>
      </c>
      <c r="AV844" s="1" t="s">
        <v>2532</v>
      </c>
      <c r="AW844" s="1" t="s">
        <v>5639</v>
      </c>
      <c r="BG844" s="1" t="s">
        <v>855</v>
      </c>
      <c r="BH844" s="1" t="s">
        <v>5338</v>
      </c>
      <c r="BI844" s="1" t="s">
        <v>2533</v>
      </c>
      <c r="BJ844" s="1" t="s">
        <v>6047</v>
      </c>
      <c r="BK844" s="1" t="s">
        <v>855</v>
      </c>
      <c r="BL844" s="1" t="s">
        <v>5338</v>
      </c>
      <c r="BM844" s="1" t="s">
        <v>2534</v>
      </c>
      <c r="BN844" s="1" t="s">
        <v>6525</v>
      </c>
      <c r="BO844" s="1" t="s">
        <v>105</v>
      </c>
      <c r="BP844" s="1" t="s">
        <v>4280</v>
      </c>
      <c r="BQ844" s="1" t="s">
        <v>2535</v>
      </c>
      <c r="BR844" s="1" t="s">
        <v>7080</v>
      </c>
      <c r="BS844" s="1" t="s">
        <v>212</v>
      </c>
      <c r="BT844" s="1" t="s">
        <v>4706</v>
      </c>
    </row>
    <row r="845" spans="1:72" ht="13.5" customHeight="1">
      <c r="A845" s="5" t="str">
        <f t="shared" si="44"/>
        <v>1861_화현내_0173</v>
      </c>
      <c r="B845" s="1">
        <v>1861</v>
      </c>
      <c r="C845" s="1" t="s">
        <v>9339</v>
      </c>
      <c r="D845" s="1" t="s">
        <v>9340</v>
      </c>
      <c r="E845" s="1">
        <v>844</v>
      </c>
      <c r="F845" s="1">
        <v>6</v>
      </c>
      <c r="G845" s="1" t="s">
        <v>2529</v>
      </c>
      <c r="H845" s="1" t="s">
        <v>4196</v>
      </c>
      <c r="I845" s="1">
        <v>1</v>
      </c>
      <c r="L845" s="1">
        <v>1</v>
      </c>
      <c r="M845" s="1" t="s">
        <v>8342</v>
      </c>
      <c r="N845" s="1" t="s">
        <v>8343</v>
      </c>
      <c r="S845" s="1" t="s">
        <v>49</v>
      </c>
      <c r="T845" s="1" t="s">
        <v>967</v>
      </c>
      <c r="W845" s="1" t="s">
        <v>160</v>
      </c>
      <c r="X845" s="1" t="s">
        <v>4340</v>
      </c>
      <c r="Y845" s="1" t="s">
        <v>10</v>
      </c>
      <c r="Z845" s="1" t="s">
        <v>4364</v>
      </c>
      <c r="AC845" s="1">
        <v>66</v>
      </c>
      <c r="AD845" s="1" t="s">
        <v>737</v>
      </c>
      <c r="AE845" s="1" t="s">
        <v>5239</v>
      </c>
      <c r="AJ845" s="1" t="s">
        <v>17</v>
      </c>
      <c r="AK845" s="1" t="s">
        <v>5254</v>
      </c>
      <c r="AL845" s="1" t="s">
        <v>95</v>
      </c>
      <c r="AM845" s="1" t="s">
        <v>5256</v>
      </c>
      <c r="AT845" s="1" t="s">
        <v>1394</v>
      </c>
      <c r="AU845" s="1" t="s">
        <v>4320</v>
      </c>
      <c r="AV845" s="1" t="s">
        <v>2536</v>
      </c>
      <c r="AW845" s="1" t="s">
        <v>5563</v>
      </c>
      <c r="BG845" s="1" t="s">
        <v>1394</v>
      </c>
      <c r="BH845" s="1" t="s">
        <v>4320</v>
      </c>
      <c r="BI845" s="1" t="s">
        <v>2537</v>
      </c>
      <c r="BJ845" s="1" t="s">
        <v>6191</v>
      </c>
      <c r="BK845" s="1" t="s">
        <v>1394</v>
      </c>
      <c r="BL845" s="1" t="s">
        <v>4320</v>
      </c>
      <c r="BM845" s="1" t="s">
        <v>2538</v>
      </c>
      <c r="BN845" s="1" t="s">
        <v>6618</v>
      </c>
      <c r="BO845" s="1" t="s">
        <v>105</v>
      </c>
      <c r="BP845" s="1" t="s">
        <v>4280</v>
      </c>
      <c r="BQ845" s="1" t="s">
        <v>2539</v>
      </c>
      <c r="BR845" s="1" t="s">
        <v>7079</v>
      </c>
      <c r="BS845" s="1" t="s">
        <v>41</v>
      </c>
      <c r="BT845" s="1" t="s">
        <v>5259</v>
      </c>
    </row>
    <row r="846" spans="1:31" ht="13.5" customHeight="1">
      <c r="A846" s="5" t="str">
        <f t="shared" si="44"/>
        <v>1861_화현내_0173</v>
      </c>
      <c r="B846" s="1">
        <v>1861</v>
      </c>
      <c r="C846" s="1" t="s">
        <v>9339</v>
      </c>
      <c r="D846" s="1" t="s">
        <v>9340</v>
      </c>
      <c r="E846" s="1">
        <v>845</v>
      </c>
      <c r="F846" s="1">
        <v>6</v>
      </c>
      <c r="G846" s="1" t="s">
        <v>2529</v>
      </c>
      <c r="H846" s="1" t="s">
        <v>4196</v>
      </c>
      <c r="I846" s="1">
        <v>1</v>
      </c>
      <c r="L846" s="1">
        <v>1</v>
      </c>
      <c r="M846" s="1" t="s">
        <v>8342</v>
      </c>
      <c r="N846" s="1" t="s">
        <v>8343</v>
      </c>
      <c r="S846" s="1" t="s">
        <v>181</v>
      </c>
      <c r="T846" s="1" t="s">
        <v>4259</v>
      </c>
      <c r="Y846" s="1" t="s">
        <v>2540</v>
      </c>
      <c r="Z846" s="1" t="s">
        <v>4803</v>
      </c>
      <c r="AC846" s="1">
        <v>28</v>
      </c>
      <c r="AD846" s="1" t="s">
        <v>575</v>
      </c>
      <c r="AE846" s="1" t="s">
        <v>5211</v>
      </c>
    </row>
    <row r="847" spans="1:72" ht="13.5" customHeight="1">
      <c r="A847" s="5" t="str">
        <f t="shared" si="44"/>
        <v>1861_화현내_0173</v>
      </c>
      <c r="B847" s="1">
        <v>1861</v>
      </c>
      <c r="C847" s="1" t="s">
        <v>9339</v>
      </c>
      <c r="D847" s="1" t="s">
        <v>9340</v>
      </c>
      <c r="E847" s="1">
        <v>846</v>
      </c>
      <c r="F847" s="1">
        <v>6</v>
      </c>
      <c r="G847" s="1" t="s">
        <v>2529</v>
      </c>
      <c r="H847" s="1" t="s">
        <v>4196</v>
      </c>
      <c r="I847" s="1">
        <v>1</v>
      </c>
      <c r="L847" s="1">
        <v>2</v>
      </c>
      <c r="M847" s="1" t="s">
        <v>8344</v>
      </c>
      <c r="N847" s="1" t="s">
        <v>8345</v>
      </c>
      <c r="T847" s="1" t="s">
        <v>8956</v>
      </c>
      <c r="U847" s="1" t="s">
        <v>110</v>
      </c>
      <c r="V847" s="1" t="s">
        <v>4271</v>
      </c>
      <c r="W847" s="1" t="s">
        <v>139</v>
      </c>
      <c r="X847" s="1" t="s">
        <v>9154</v>
      </c>
      <c r="Y847" s="1" t="s">
        <v>2541</v>
      </c>
      <c r="Z847" s="1" t="s">
        <v>4821</v>
      </c>
      <c r="AC847" s="1">
        <v>21</v>
      </c>
      <c r="AD847" s="1" t="s">
        <v>2542</v>
      </c>
      <c r="AE847" s="1" t="s">
        <v>5198</v>
      </c>
      <c r="AJ847" s="1" t="s">
        <v>17</v>
      </c>
      <c r="AK847" s="1" t="s">
        <v>5254</v>
      </c>
      <c r="AL847" s="1" t="s">
        <v>141</v>
      </c>
      <c r="AM847" s="1" t="s">
        <v>5296</v>
      </c>
      <c r="AT847" s="1" t="s">
        <v>110</v>
      </c>
      <c r="AU847" s="1" t="s">
        <v>4271</v>
      </c>
      <c r="AV847" s="1" t="s">
        <v>2543</v>
      </c>
      <c r="AW847" s="1" t="s">
        <v>5638</v>
      </c>
      <c r="BG847" s="1" t="s">
        <v>110</v>
      </c>
      <c r="BH847" s="1" t="s">
        <v>4271</v>
      </c>
      <c r="BI847" s="1" t="s">
        <v>1762</v>
      </c>
      <c r="BJ847" s="1" t="s">
        <v>5934</v>
      </c>
      <c r="BK847" s="1" t="s">
        <v>110</v>
      </c>
      <c r="BL847" s="1" t="s">
        <v>4271</v>
      </c>
      <c r="BM847" s="1" t="s">
        <v>150</v>
      </c>
      <c r="BN847" s="1" t="s">
        <v>5009</v>
      </c>
      <c r="BO847" s="1" t="s">
        <v>110</v>
      </c>
      <c r="BP847" s="1" t="s">
        <v>4271</v>
      </c>
      <c r="BQ847" s="1" t="s">
        <v>2544</v>
      </c>
      <c r="BR847" s="1" t="s">
        <v>7078</v>
      </c>
      <c r="BS847" s="1" t="s">
        <v>130</v>
      </c>
      <c r="BT847" s="1" t="s">
        <v>5257</v>
      </c>
    </row>
    <row r="848" spans="1:29" ht="13.5" customHeight="1">
      <c r="A848" s="5" t="str">
        <f t="shared" si="44"/>
        <v>1861_화현내_0173</v>
      </c>
      <c r="B848" s="1">
        <v>1861</v>
      </c>
      <c r="C848" s="1" t="s">
        <v>9339</v>
      </c>
      <c r="D848" s="1" t="s">
        <v>9340</v>
      </c>
      <c r="E848" s="1">
        <v>847</v>
      </c>
      <c r="F848" s="1">
        <v>6</v>
      </c>
      <c r="G848" s="1" t="s">
        <v>2529</v>
      </c>
      <c r="H848" s="1" t="s">
        <v>4196</v>
      </c>
      <c r="I848" s="1">
        <v>1</v>
      </c>
      <c r="L848" s="1">
        <v>2</v>
      </c>
      <c r="M848" s="1" t="s">
        <v>8344</v>
      </c>
      <c r="N848" s="1" t="s">
        <v>8345</v>
      </c>
      <c r="S848" s="1" t="s">
        <v>96</v>
      </c>
      <c r="T848" s="1" t="s">
        <v>4261</v>
      </c>
      <c r="W848" s="1" t="s">
        <v>290</v>
      </c>
      <c r="X848" s="1" t="s">
        <v>4337</v>
      </c>
      <c r="Y848" s="1" t="s">
        <v>10</v>
      </c>
      <c r="Z848" s="1" t="s">
        <v>4364</v>
      </c>
      <c r="AC848" s="1">
        <v>58</v>
      </c>
    </row>
    <row r="849" spans="1:72" ht="13.5" customHeight="1">
      <c r="A849" s="5" t="str">
        <f t="shared" si="44"/>
        <v>1861_화현내_0173</v>
      </c>
      <c r="B849" s="1">
        <v>1861</v>
      </c>
      <c r="C849" s="1" t="s">
        <v>9339</v>
      </c>
      <c r="D849" s="1" t="s">
        <v>9340</v>
      </c>
      <c r="E849" s="1">
        <v>848</v>
      </c>
      <c r="F849" s="1">
        <v>6</v>
      </c>
      <c r="G849" s="1" t="s">
        <v>2529</v>
      </c>
      <c r="H849" s="1" t="s">
        <v>4196</v>
      </c>
      <c r="I849" s="1">
        <v>1</v>
      </c>
      <c r="L849" s="1">
        <v>3</v>
      </c>
      <c r="M849" s="1" t="s">
        <v>2530</v>
      </c>
      <c r="N849" s="1" t="s">
        <v>7416</v>
      </c>
      <c r="T849" s="1" t="s">
        <v>8885</v>
      </c>
      <c r="U849" s="1" t="s">
        <v>110</v>
      </c>
      <c r="V849" s="1" t="s">
        <v>4271</v>
      </c>
      <c r="W849" s="1" t="s">
        <v>139</v>
      </c>
      <c r="X849" s="1" t="s">
        <v>9155</v>
      </c>
      <c r="Y849" s="1" t="s">
        <v>869</v>
      </c>
      <c r="Z849" s="1" t="s">
        <v>4820</v>
      </c>
      <c r="AC849" s="1">
        <v>33</v>
      </c>
      <c r="AD849" s="1" t="s">
        <v>778</v>
      </c>
      <c r="AE849" s="1" t="s">
        <v>5236</v>
      </c>
      <c r="AJ849" s="1" t="s">
        <v>17</v>
      </c>
      <c r="AK849" s="1" t="s">
        <v>5254</v>
      </c>
      <c r="AL849" s="1" t="s">
        <v>141</v>
      </c>
      <c r="AM849" s="1" t="s">
        <v>5296</v>
      </c>
      <c r="AT849" s="1" t="s">
        <v>110</v>
      </c>
      <c r="AU849" s="1" t="s">
        <v>4271</v>
      </c>
      <c r="AV849" s="1" t="s">
        <v>2228</v>
      </c>
      <c r="AW849" s="1" t="s">
        <v>5624</v>
      </c>
      <c r="BG849" s="1" t="s">
        <v>110</v>
      </c>
      <c r="BH849" s="1" t="s">
        <v>4271</v>
      </c>
      <c r="BI849" s="1" t="s">
        <v>2545</v>
      </c>
      <c r="BJ849" s="1" t="s">
        <v>6105</v>
      </c>
      <c r="BK849" s="1" t="s">
        <v>110</v>
      </c>
      <c r="BL849" s="1" t="s">
        <v>4271</v>
      </c>
      <c r="BM849" s="1" t="s">
        <v>2546</v>
      </c>
      <c r="BN849" s="1" t="s">
        <v>6173</v>
      </c>
      <c r="BO849" s="1" t="s">
        <v>1394</v>
      </c>
      <c r="BP849" s="1" t="s">
        <v>4320</v>
      </c>
      <c r="BQ849" s="1" t="s">
        <v>2547</v>
      </c>
      <c r="BR849" s="1" t="s">
        <v>7077</v>
      </c>
      <c r="BS849" s="1" t="s">
        <v>772</v>
      </c>
      <c r="BT849" s="1" t="s">
        <v>5316</v>
      </c>
    </row>
    <row r="850" spans="1:72" ht="13.5" customHeight="1">
      <c r="A850" s="5" t="str">
        <f t="shared" si="44"/>
        <v>1861_화현내_0173</v>
      </c>
      <c r="B850" s="1">
        <v>1861</v>
      </c>
      <c r="C850" s="1" t="s">
        <v>9339</v>
      </c>
      <c r="D850" s="1" t="s">
        <v>9340</v>
      </c>
      <c r="E850" s="1">
        <v>849</v>
      </c>
      <c r="F850" s="1">
        <v>6</v>
      </c>
      <c r="G850" s="1" t="s">
        <v>2529</v>
      </c>
      <c r="H850" s="1" t="s">
        <v>4196</v>
      </c>
      <c r="I850" s="1">
        <v>1</v>
      </c>
      <c r="L850" s="1">
        <v>3</v>
      </c>
      <c r="M850" s="1" t="s">
        <v>2530</v>
      </c>
      <c r="N850" s="1" t="s">
        <v>7416</v>
      </c>
      <c r="S850" s="1" t="s">
        <v>49</v>
      </c>
      <c r="T850" s="1" t="s">
        <v>967</v>
      </c>
      <c r="W850" s="1" t="s">
        <v>604</v>
      </c>
      <c r="X850" s="1" t="s">
        <v>4367</v>
      </c>
      <c r="Y850" s="1" t="s">
        <v>10</v>
      </c>
      <c r="Z850" s="1" t="s">
        <v>4364</v>
      </c>
      <c r="AC850" s="1">
        <v>33</v>
      </c>
      <c r="AD850" s="1" t="s">
        <v>778</v>
      </c>
      <c r="AE850" s="1" t="s">
        <v>5236</v>
      </c>
      <c r="AJ850" s="1" t="s">
        <v>17</v>
      </c>
      <c r="AK850" s="1" t="s">
        <v>5254</v>
      </c>
      <c r="AL850" s="1" t="s">
        <v>48</v>
      </c>
      <c r="AM850" s="1" t="s">
        <v>5276</v>
      </c>
      <c r="AT850" s="1" t="s">
        <v>1433</v>
      </c>
      <c r="AU850" s="1" t="s">
        <v>7434</v>
      </c>
      <c r="AV850" s="1" t="s">
        <v>2548</v>
      </c>
      <c r="AW850" s="1" t="s">
        <v>5572</v>
      </c>
      <c r="BK850" s="1" t="s">
        <v>110</v>
      </c>
      <c r="BL850" s="1" t="s">
        <v>4271</v>
      </c>
      <c r="BM850" s="1" t="s">
        <v>2549</v>
      </c>
      <c r="BN850" s="1" t="s">
        <v>4982</v>
      </c>
      <c r="BO850" s="1" t="s">
        <v>105</v>
      </c>
      <c r="BP850" s="1" t="s">
        <v>4280</v>
      </c>
      <c r="BQ850" s="1" t="s">
        <v>2550</v>
      </c>
      <c r="BR850" s="1" t="s">
        <v>7029</v>
      </c>
      <c r="BS850" s="1" t="s">
        <v>148</v>
      </c>
      <c r="BT850" s="1" t="s">
        <v>5286</v>
      </c>
    </row>
    <row r="851" spans="1:31" ht="13.5" customHeight="1">
      <c r="A851" s="5" t="str">
        <f t="shared" si="44"/>
        <v>1861_화현내_0173</v>
      </c>
      <c r="B851" s="1">
        <v>1861</v>
      </c>
      <c r="C851" s="1" t="s">
        <v>9339</v>
      </c>
      <c r="D851" s="1" t="s">
        <v>9340</v>
      </c>
      <c r="E851" s="1">
        <v>850</v>
      </c>
      <c r="F851" s="1">
        <v>6</v>
      </c>
      <c r="G851" s="1" t="s">
        <v>2529</v>
      </c>
      <c r="H851" s="1" t="s">
        <v>4196</v>
      </c>
      <c r="I851" s="1">
        <v>1</v>
      </c>
      <c r="L851" s="1">
        <v>3</v>
      </c>
      <c r="M851" s="1" t="s">
        <v>2530</v>
      </c>
      <c r="N851" s="1" t="s">
        <v>7416</v>
      </c>
      <c r="S851" s="1" t="s">
        <v>181</v>
      </c>
      <c r="T851" s="1" t="s">
        <v>4259</v>
      </c>
      <c r="Y851" s="1" t="s">
        <v>2551</v>
      </c>
      <c r="Z851" s="1" t="s">
        <v>4819</v>
      </c>
      <c r="AC851" s="1">
        <v>7</v>
      </c>
      <c r="AD851" s="1" t="s">
        <v>311</v>
      </c>
      <c r="AE851" s="1" t="s">
        <v>5191</v>
      </c>
    </row>
    <row r="852" spans="1:72" ht="13.5" customHeight="1">
      <c r="A852" s="5" t="str">
        <f t="shared" si="44"/>
        <v>1861_화현내_0173</v>
      </c>
      <c r="B852" s="1">
        <v>1861</v>
      </c>
      <c r="C852" s="1" t="s">
        <v>9339</v>
      </c>
      <c r="D852" s="1" t="s">
        <v>9340</v>
      </c>
      <c r="E852" s="1">
        <v>851</v>
      </c>
      <c r="F852" s="1">
        <v>6</v>
      </c>
      <c r="G852" s="1" t="s">
        <v>2529</v>
      </c>
      <c r="H852" s="1" t="s">
        <v>4196</v>
      </c>
      <c r="I852" s="1">
        <v>1</v>
      </c>
      <c r="L852" s="1">
        <v>4</v>
      </c>
      <c r="M852" s="1" t="s">
        <v>8346</v>
      </c>
      <c r="N852" s="1" t="s">
        <v>8347</v>
      </c>
      <c r="T852" s="1" t="s">
        <v>8749</v>
      </c>
      <c r="U852" s="1" t="s">
        <v>110</v>
      </c>
      <c r="V852" s="1" t="s">
        <v>4271</v>
      </c>
      <c r="W852" s="1" t="s">
        <v>139</v>
      </c>
      <c r="X852" s="1" t="s">
        <v>9156</v>
      </c>
      <c r="Y852" s="1" t="s">
        <v>2552</v>
      </c>
      <c r="Z852" s="1" t="s">
        <v>4818</v>
      </c>
      <c r="AC852" s="1">
        <v>38</v>
      </c>
      <c r="AD852" s="1" t="s">
        <v>52</v>
      </c>
      <c r="AE852" s="1" t="s">
        <v>5201</v>
      </c>
      <c r="AJ852" s="1" t="s">
        <v>17</v>
      </c>
      <c r="AK852" s="1" t="s">
        <v>5254</v>
      </c>
      <c r="AL852" s="1" t="s">
        <v>141</v>
      </c>
      <c r="AM852" s="1" t="s">
        <v>5296</v>
      </c>
      <c r="AT852" s="1" t="s">
        <v>110</v>
      </c>
      <c r="AU852" s="1" t="s">
        <v>4271</v>
      </c>
      <c r="AV852" s="1" t="s">
        <v>1386</v>
      </c>
      <c r="AW852" s="1" t="s">
        <v>4642</v>
      </c>
      <c r="BG852" s="1" t="s">
        <v>110</v>
      </c>
      <c r="BH852" s="1" t="s">
        <v>4271</v>
      </c>
      <c r="BI852" s="1" t="s">
        <v>2318</v>
      </c>
      <c r="BJ852" s="1" t="s">
        <v>4878</v>
      </c>
      <c r="BK852" s="1" t="s">
        <v>110</v>
      </c>
      <c r="BL852" s="1" t="s">
        <v>4271</v>
      </c>
      <c r="BM852" s="1" t="s">
        <v>2553</v>
      </c>
      <c r="BN852" s="1" t="s">
        <v>4408</v>
      </c>
      <c r="BO852" s="1" t="s">
        <v>105</v>
      </c>
      <c r="BP852" s="1" t="s">
        <v>4280</v>
      </c>
      <c r="BQ852" s="1" t="s">
        <v>2554</v>
      </c>
      <c r="BR852" s="1" t="s">
        <v>7076</v>
      </c>
      <c r="BS852" s="1" t="s">
        <v>148</v>
      </c>
      <c r="BT852" s="1" t="s">
        <v>5286</v>
      </c>
    </row>
    <row r="853" spans="1:72" ht="13.5" customHeight="1">
      <c r="A853" s="5" t="str">
        <f t="shared" si="44"/>
        <v>1861_화현내_0173</v>
      </c>
      <c r="B853" s="1">
        <v>1861</v>
      </c>
      <c r="C853" s="1" t="s">
        <v>9339</v>
      </c>
      <c r="D853" s="1" t="s">
        <v>9340</v>
      </c>
      <c r="E853" s="1">
        <v>852</v>
      </c>
      <c r="F853" s="1">
        <v>6</v>
      </c>
      <c r="G853" s="1" t="s">
        <v>2529</v>
      </c>
      <c r="H853" s="1" t="s">
        <v>4196</v>
      </c>
      <c r="I853" s="1">
        <v>1</v>
      </c>
      <c r="L853" s="1">
        <v>4</v>
      </c>
      <c r="M853" s="1" t="s">
        <v>8346</v>
      </c>
      <c r="N853" s="1" t="s">
        <v>8347</v>
      </c>
      <c r="S853" s="1" t="s">
        <v>49</v>
      </c>
      <c r="T853" s="1" t="s">
        <v>967</v>
      </c>
      <c r="W853" s="1" t="s">
        <v>135</v>
      </c>
      <c r="X853" s="1" t="s">
        <v>9115</v>
      </c>
      <c r="Y853" s="1" t="s">
        <v>10</v>
      </c>
      <c r="Z853" s="1" t="s">
        <v>4364</v>
      </c>
      <c r="AC853" s="1">
        <v>34</v>
      </c>
      <c r="AD853" s="1" t="s">
        <v>394</v>
      </c>
      <c r="AE853" s="1" t="s">
        <v>5230</v>
      </c>
      <c r="AJ853" s="1" t="s">
        <v>17</v>
      </c>
      <c r="AK853" s="1" t="s">
        <v>5254</v>
      </c>
      <c r="AL853" s="1" t="s">
        <v>74</v>
      </c>
      <c r="AM853" s="1" t="s">
        <v>4740</v>
      </c>
      <c r="AT853" s="1" t="s">
        <v>110</v>
      </c>
      <c r="AU853" s="1" t="s">
        <v>4271</v>
      </c>
      <c r="AV853" s="1" t="s">
        <v>2555</v>
      </c>
      <c r="AW853" s="1" t="s">
        <v>5637</v>
      </c>
      <c r="BG853" s="1" t="s">
        <v>110</v>
      </c>
      <c r="BH853" s="1" t="s">
        <v>4271</v>
      </c>
      <c r="BI853" s="1" t="s">
        <v>729</v>
      </c>
      <c r="BJ853" s="1" t="s">
        <v>5035</v>
      </c>
      <c r="BK853" s="1" t="s">
        <v>855</v>
      </c>
      <c r="BL853" s="1" t="s">
        <v>5338</v>
      </c>
      <c r="BM853" s="1" t="s">
        <v>2556</v>
      </c>
      <c r="BN853" s="1" t="s">
        <v>6617</v>
      </c>
      <c r="BO853" s="1" t="s">
        <v>1990</v>
      </c>
      <c r="BP853" s="1" t="s">
        <v>6856</v>
      </c>
      <c r="BQ853" s="1" t="s">
        <v>2557</v>
      </c>
      <c r="BR853" s="1" t="s">
        <v>7543</v>
      </c>
      <c r="BS853" s="1" t="s">
        <v>66</v>
      </c>
      <c r="BT853" s="1" t="s">
        <v>5293</v>
      </c>
    </row>
    <row r="854" spans="1:31" ht="13.5" customHeight="1">
      <c r="A854" s="5" t="str">
        <f t="shared" si="44"/>
        <v>1861_화현내_0173</v>
      </c>
      <c r="B854" s="1">
        <v>1861</v>
      </c>
      <c r="C854" s="1" t="s">
        <v>9339</v>
      </c>
      <c r="D854" s="1" t="s">
        <v>9340</v>
      </c>
      <c r="E854" s="1">
        <v>853</v>
      </c>
      <c r="F854" s="1">
        <v>6</v>
      </c>
      <c r="G854" s="1" t="s">
        <v>2529</v>
      </c>
      <c r="H854" s="1" t="s">
        <v>4196</v>
      </c>
      <c r="I854" s="1">
        <v>1</v>
      </c>
      <c r="L854" s="1">
        <v>4</v>
      </c>
      <c r="M854" s="1" t="s">
        <v>8346</v>
      </c>
      <c r="N854" s="1" t="s">
        <v>8347</v>
      </c>
      <c r="S854" s="1" t="s">
        <v>181</v>
      </c>
      <c r="T854" s="1" t="s">
        <v>4259</v>
      </c>
      <c r="Y854" s="1" t="s">
        <v>2558</v>
      </c>
      <c r="Z854" s="1" t="s">
        <v>4817</v>
      </c>
      <c r="AC854" s="1">
        <v>13</v>
      </c>
      <c r="AD854" s="1" t="s">
        <v>521</v>
      </c>
      <c r="AE854" s="1" t="s">
        <v>5212</v>
      </c>
    </row>
    <row r="855" spans="1:72" ht="13.5" customHeight="1">
      <c r="A855" s="5" t="str">
        <f t="shared" si="44"/>
        <v>1861_화현내_0173</v>
      </c>
      <c r="B855" s="1">
        <v>1861</v>
      </c>
      <c r="C855" s="1" t="s">
        <v>9339</v>
      </c>
      <c r="D855" s="1" t="s">
        <v>9340</v>
      </c>
      <c r="E855" s="1">
        <v>854</v>
      </c>
      <c r="F855" s="1">
        <v>6</v>
      </c>
      <c r="G855" s="1" t="s">
        <v>2529</v>
      </c>
      <c r="H855" s="1" t="s">
        <v>4196</v>
      </c>
      <c r="I855" s="1">
        <v>1</v>
      </c>
      <c r="L855" s="1">
        <v>5</v>
      </c>
      <c r="M855" s="1" t="s">
        <v>8348</v>
      </c>
      <c r="N855" s="1" t="s">
        <v>8349</v>
      </c>
      <c r="T855" s="1" t="s">
        <v>9157</v>
      </c>
      <c r="U855" s="1" t="s">
        <v>110</v>
      </c>
      <c r="V855" s="1" t="s">
        <v>4271</v>
      </c>
      <c r="W855" s="1" t="s">
        <v>135</v>
      </c>
      <c r="X855" s="1" t="s">
        <v>9158</v>
      </c>
      <c r="Y855" s="1" t="s">
        <v>2559</v>
      </c>
      <c r="Z855" s="1" t="s">
        <v>4816</v>
      </c>
      <c r="AC855" s="1">
        <v>25</v>
      </c>
      <c r="AD855" s="1" t="s">
        <v>81</v>
      </c>
      <c r="AE855" s="1" t="s">
        <v>5240</v>
      </c>
      <c r="AJ855" s="1" t="s">
        <v>17</v>
      </c>
      <c r="AK855" s="1" t="s">
        <v>5254</v>
      </c>
      <c r="AL855" s="1" t="s">
        <v>74</v>
      </c>
      <c r="AM855" s="1" t="s">
        <v>4740</v>
      </c>
      <c r="AT855" s="1" t="s">
        <v>110</v>
      </c>
      <c r="AU855" s="1" t="s">
        <v>4271</v>
      </c>
      <c r="AV855" s="1" t="s">
        <v>624</v>
      </c>
      <c r="AW855" s="1" t="s">
        <v>4460</v>
      </c>
      <c r="BG855" s="1" t="s">
        <v>110</v>
      </c>
      <c r="BH855" s="1" t="s">
        <v>4271</v>
      </c>
      <c r="BI855" s="1" t="s">
        <v>2560</v>
      </c>
      <c r="BJ855" s="1" t="s">
        <v>4783</v>
      </c>
      <c r="BK855" s="1" t="s">
        <v>110</v>
      </c>
      <c r="BL855" s="1" t="s">
        <v>4271</v>
      </c>
      <c r="BM855" s="1" t="s">
        <v>2561</v>
      </c>
      <c r="BN855" s="1" t="s">
        <v>4977</v>
      </c>
      <c r="BO855" s="1" t="s">
        <v>110</v>
      </c>
      <c r="BP855" s="1" t="s">
        <v>4271</v>
      </c>
      <c r="BQ855" s="1" t="s">
        <v>2562</v>
      </c>
      <c r="BR855" s="1" t="s">
        <v>7075</v>
      </c>
      <c r="BS855" s="1" t="s">
        <v>104</v>
      </c>
      <c r="BT855" s="1" t="s">
        <v>5261</v>
      </c>
    </row>
    <row r="856" spans="1:29" ht="13.5" customHeight="1">
      <c r="A856" s="5" t="str">
        <f t="shared" si="44"/>
        <v>1861_화현내_0173</v>
      </c>
      <c r="B856" s="1">
        <v>1861</v>
      </c>
      <c r="C856" s="1" t="s">
        <v>9339</v>
      </c>
      <c r="D856" s="1" t="s">
        <v>9340</v>
      </c>
      <c r="E856" s="1">
        <v>855</v>
      </c>
      <c r="F856" s="1">
        <v>6</v>
      </c>
      <c r="G856" s="1" t="s">
        <v>2529</v>
      </c>
      <c r="H856" s="1" t="s">
        <v>4196</v>
      </c>
      <c r="I856" s="1">
        <v>1</v>
      </c>
      <c r="L856" s="1">
        <v>5</v>
      </c>
      <c r="M856" s="1" t="s">
        <v>8348</v>
      </c>
      <c r="N856" s="1" t="s">
        <v>8349</v>
      </c>
      <c r="S856" s="1" t="s">
        <v>96</v>
      </c>
      <c r="T856" s="1" t="s">
        <v>4261</v>
      </c>
      <c r="W856" s="1" t="s">
        <v>267</v>
      </c>
      <c r="X856" s="1" t="s">
        <v>4342</v>
      </c>
      <c r="Y856" s="1" t="s">
        <v>10</v>
      </c>
      <c r="Z856" s="1" t="s">
        <v>4364</v>
      </c>
      <c r="AC856" s="1">
        <v>46</v>
      </c>
    </row>
    <row r="857" spans="1:31" ht="13.5" customHeight="1">
      <c r="A857" s="5" t="str">
        <f t="shared" si="44"/>
        <v>1861_화현내_0173</v>
      </c>
      <c r="B857" s="1">
        <v>1861</v>
      </c>
      <c r="C857" s="1" t="s">
        <v>9339</v>
      </c>
      <c r="D857" s="1" t="s">
        <v>9340</v>
      </c>
      <c r="E857" s="1">
        <v>856</v>
      </c>
      <c r="F857" s="1">
        <v>6</v>
      </c>
      <c r="G857" s="1" t="s">
        <v>2529</v>
      </c>
      <c r="H857" s="1" t="s">
        <v>4196</v>
      </c>
      <c r="I857" s="1">
        <v>1</v>
      </c>
      <c r="L857" s="1">
        <v>5</v>
      </c>
      <c r="M857" s="1" t="s">
        <v>8348</v>
      </c>
      <c r="N857" s="1" t="s">
        <v>8349</v>
      </c>
      <c r="S857" s="1" t="s">
        <v>131</v>
      </c>
      <c r="T857" s="1" t="s">
        <v>4263</v>
      </c>
      <c r="Y857" s="1" t="s">
        <v>2563</v>
      </c>
      <c r="Z857" s="1" t="s">
        <v>4815</v>
      </c>
      <c r="AD857" s="1" t="s">
        <v>807</v>
      </c>
      <c r="AE857" s="1" t="s">
        <v>5243</v>
      </c>
    </row>
    <row r="858" spans="1:72" ht="13.5" customHeight="1">
      <c r="A858" s="5" t="str">
        <f t="shared" si="44"/>
        <v>1861_화현내_0173</v>
      </c>
      <c r="B858" s="1">
        <v>1861</v>
      </c>
      <c r="C858" s="1" t="s">
        <v>9339</v>
      </c>
      <c r="D858" s="1" t="s">
        <v>9340</v>
      </c>
      <c r="E858" s="1">
        <v>857</v>
      </c>
      <c r="F858" s="1">
        <v>6</v>
      </c>
      <c r="G858" s="1" t="s">
        <v>2529</v>
      </c>
      <c r="H858" s="1" t="s">
        <v>4196</v>
      </c>
      <c r="I858" s="1">
        <v>2</v>
      </c>
      <c r="J858" s="1" t="s">
        <v>2564</v>
      </c>
      <c r="K858" s="1" t="s">
        <v>7422</v>
      </c>
      <c r="L858" s="1">
        <v>1</v>
      </c>
      <c r="M858" s="1" t="s">
        <v>8350</v>
      </c>
      <c r="N858" s="1" t="s">
        <v>8351</v>
      </c>
      <c r="T858" s="1" t="s">
        <v>8777</v>
      </c>
      <c r="U858" s="1" t="s">
        <v>110</v>
      </c>
      <c r="V858" s="1" t="s">
        <v>4271</v>
      </c>
      <c r="W858" s="1" t="s">
        <v>139</v>
      </c>
      <c r="X858" s="1" t="s">
        <v>9159</v>
      </c>
      <c r="Y858" s="1" t="s">
        <v>2565</v>
      </c>
      <c r="Z858" s="1" t="s">
        <v>4814</v>
      </c>
      <c r="AC858" s="1">
        <v>32</v>
      </c>
      <c r="AD858" s="1" t="s">
        <v>247</v>
      </c>
      <c r="AE858" s="1" t="s">
        <v>5242</v>
      </c>
      <c r="AJ858" s="1" t="s">
        <v>17</v>
      </c>
      <c r="AK858" s="1" t="s">
        <v>5254</v>
      </c>
      <c r="AL858" s="1" t="s">
        <v>141</v>
      </c>
      <c r="AM858" s="1" t="s">
        <v>5296</v>
      </c>
      <c r="AT858" s="1" t="s">
        <v>110</v>
      </c>
      <c r="AU858" s="1" t="s">
        <v>4271</v>
      </c>
      <c r="AV858" s="1" t="s">
        <v>2566</v>
      </c>
      <c r="AW858" s="1" t="s">
        <v>9160</v>
      </c>
      <c r="BG858" s="1" t="s">
        <v>110</v>
      </c>
      <c r="BH858" s="1" t="s">
        <v>4271</v>
      </c>
      <c r="BI858" s="1" t="s">
        <v>2567</v>
      </c>
      <c r="BJ858" s="1" t="s">
        <v>6190</v>
      </c>
      <c r="BK858" s="1" t="s">
        <v>110</v>
      </c>
      <c r="BL858" s="1" t="s">
        <v>4271</v>
      </c>
      <c r="BM858" s="1" t="s">
        <v>7369</v>
      </c>
      <c r="BN858" s="1" t="s">
        <v>6616</v>
      </c>
      <c r="BO858" s="1" t="s">
        <v>105</v>
      </c>
      <c r="BP858" s="1" t="s">
        <v>4280</v>
      </c>
      <c r="BQ858" s="1" t="s">
        <v>2568</v>
      </c>
      <c r="BR858" s="1" t="s">
        <v>7607</v>
      </c>
      <c r="BS858" s="1" t="s">
        <v>88</v>
      </c>
      <c r="BT858" s="1" t="s">
        <v>7489</v>
      </c>
    </row>
    <row r="859" spans="1:72" ht="13.5" customHeight="1">
      <c r="A859" s="5" t="str">
        <f aca="true" t="shared" si="45" ref="A859:A881">HYPERLINK("http://kyu.snu.ac.kr/sdhj/index.jsp?type=hj/GK14782_00IH_0001_0174.jpg","1861_화현내_0174")</f>
        <v>1861_화현내_0174</v>
      </c>
      <c r="B859" s="1">
        <v>1861</v>
      </c>
      <c r="C859" s="1" t="s">
        <v>9339</v>
      </c>
      <c r="D859" s="1" t="s">
        <v>9340</v>
      </c>
      <c r="E859" s="1">
        <v>858</v>
      </c>
      <c r="F859" s="1">
        <v>6</v>
      </c>
      <c r="G859" s="1" t="s">
        <v>2529</v>
      </c>
      <c r="H859" s="1" t="s">
        <v>4196</v>
      </c>
      <c r="I859" s="1">
        <v>2</v>
      </c>
      <c r="L859" s="1">
        <v>1</v>
      </c>
      <c r="M859" s="1" t="s">
        <v>8350</v>
      </c>
      <c r="N859" s="1" t="s">
        <v>8351</v>
      </c>
      <c r="S859" s="1" t="s">
        <v>49</v>
      </c>
      <c r="T859" s="1" t="s">
        <v>967</v>
      </c>
      <c r="W859" s="1" t="s">
        <v>135</v>
      </c>
      <c r="X859" s="1" t="s">
        <v>8778</v>
      </c>
      <c r="Y859" s="1" t="s">
        <v>10</v>
      </c>
      <c r="Z859" s="1" t="s">
        <v>4364</v>
      </c>
      <c r="AC859" s="1">
        <v>32</v>
      </c>
      <c r="AD859" s="1" t="s">
        <v>247</v>
      </c>
      <c r="AE859" s="1" t="s">
        <v>5242</v>
      </c>
      <c r="AJ859" s="1" t="s">
        <v>17</v>
      </c>
      <c r="AK859" s="1" t="s">
        <v>5254</v>
      </c>
      <c r="AL859" s="1" t="s">
        <v>58</v>
      </c>
      <c r="AM859" s="1" t="s">
        <v>5258</v>
      </c>
      <c r="AT859" s="1" t="s">
        <v>110</v>
      </c>
      <c r="AU859" s="1" t="s">
        <v>4271</v>
      </c>
      <c r="AV859" s="1" t="s">
        <v>1520</v>
      </c>
      <c r="AW859" s="1" t="s">
        <v>5137</v>
      </c>
      <c r="BG859" s="1" t="s">
        <v>110</v>
      </c>
      <c r="BH859" s="1" t="s">
        <v>4271</v>
      </c>
      <c r="BI859" s="1" t="s">
        <v>2569</v>
      </c>
      <c r="BJ859" s="1" t="s">
        <v>4600</v>
      </c>
      <c r="BK859" s="1" t="s">
        <v>855</v>
      </c>
      <c r="BL859" s="1" t="s">
        <v>5338</v>
      </c>
      <c r="BM859" s="1" t="s">
        <v>2570</v>
      </c>
      <c r="BN859" s="1" t="s">
        <v>4741</v>
      </c>
      <c r="BO859" s="1" t="s">
        <v>110</v>
      </c>
      <c r="BP859" s="1" t="s">
        <v>4271</v>
      </c>
      <c r="BQ859" s="1" t="s">
        <v>2571</v>
      </c>
      <c r="BR859" s="1" t="s">
        <v>7074</v>
      </c>
      <c r="BS859" s="1" t="s">
        <v>2572</v>
      </c>
      <c r="BT859" s="1" t="s">
        <v>5269</v>
      </c>
    </row>
    <row r="860" spans="1:29" ht="13.5" customHeight="1">
      <c r="A860" s="5" t="str">
        <f t="shared" si="45"/>
        <v>1861_화현내_0174</v>
      </c>
      <c r="B860" s="1">
        <v>1861</v>
      </c>
      <c r="C860" s="1" t="s">
        <v>9339</v>
      </c>
      <c r="D860" s="1" t="s">
        <v>9340</v>
      </c>
      <c r="E860" s="1">
        <v>859</v>
      </c>
      <c r="F860" s="1">
        <v>6</v>
      </c>
      <c r="G860" s="1" t="s">
        <v>2529</v>
      </c>
      <c r="H860" s="1" t="s">
        <v>4196</v>
      </c>
      <c r="I860" s="1">
        <v>2</v>
      </c>
      <c r="L860" s="1">
        <v>1</v>
      </c>
      <c r="M860" s="1" t="s">
        <v>8350</v>
      </c>
      <c r="N860" s="1" t="s">
        <v>8351</v>
      </c>
      <c r="S860" s="1" t="s">
        <v>131</v>
      </c>
      <c r="T860" s="1" t="s">
        <v>4263</v>
      </c>
      <c r="Y860" s="1" t="s">
        <v>2573</v>
      </c>
      <c r="Z860" s="1" t="s">
        <v>4813</v>
      </c>
      <c r="AC860" s="1">
        <v>26</v>
      </c>
    </row>
    <row r="861" spans="1:31" ht="13.5" customHeight="1">
      <c r="A861" s="5" t="str">
        <f t="shared" si="45"/>
        <v>1861_화현내_0174</v>
      </c>
      <c r="B861" s="1">
        <v>1861</v>
      </c>
      <c r="C861" s="1" t="s">
        <v>9339</v>
      </c>
      <c r="D861" s="1" t="s">
        <v>9340</v>
      </c>
      <c r="E861" s="1">
        <v>860</v>
      </c>
      <c r="F861" s="1">
        <v>6</v>
      </c>
      <c r="G861" s="1" t="s">
        <v>2529</v>
      </c>
      <c r="H861" s="1" t="s">
        <v>4196</v>
      </c>
      <c r="I861" s="1">
        <v>2</v>
      </c>
      <c r="L861" s="1">
        <v>1</v>
      </c>
      <c r="M861" s="1" t="s">
        <v>8350</v>
      </c>
      <c r="N861" s="1" t="s">
        <v>8351</v>
      </c>
      <c r="S861" s="1" t="s">
        <v>134</v>
      </c>
      <c r="T861" s="1" t="s">
        <v>4270</v>
      </c>
      <c r="W861" s="1" t="s">
        <v>290</v>
      </c>
      <c r="X861" s="1" t="s">
        <v>4337</v>
      </c>
      <c r="Y861" s="1" t="s">
        <v>10</v>
      </c>
      <c r="Z861" s="1" t="s">
        <v>4364</v>
      </c>
      <c r="AC861" s="1">
        <v>26</v>
      </c>
      <c r="AD861" s="1" t="s">
        <v>428</v>
      </c>
      <c r="AE861" s="1" t="s">
        <v>5208</v>
      </c>
    </row>
    <row r="862" spans="1:72" ht="13.5" customHeight="1">
      <c r="A862" s="5" t="str">
        <f t="shared" si="45"/>
        <v>1861_화현내_0174</v>
      </c>
      <c r="B862" s="1">
        <v>1861</v>
      </c>
      <c r="C862" s="1" t="s">
        <v>9339</v>
      </c>
      <c r="D862" s="1" t="s">
        <v>9340</v>
      </c>
      <c r="E862" s="1">
        <v>861</v>
      </c>
      <c r="F862" s="1">
        <v>6</v>
      </c>
      <c r="G862" s="1" t="s">
        <v>2529</v>
      </c>
      <c r="H862" s="1" t="s">
        <v>4196</v>
      </c>
      <c r="I862" s="1">
        <v>2</v>
      </c>
      <c r="L862" s="1">
        <v>2</v>
      </c>
      <c r="M862" s="1" t="s">
        <v>8352</v>
      </c>
      <c r="N862" s="1" t="s">
        <v>8353</v>
      </c>
      <c r="T862" s="1" t="s">
        <v>9105</v>
      </c>
      <c r="U862" s="1" t="s">
        <v>110</v>
      </c>
      <c r="V862" s="1" t="s">
        <v>4271</v>
      </c>
      <c r="W862" s="1" t="s">
        <v>160</v>
      </c>
      <c r="X862" s="1" t="s">
        <v>4340</v>
      </c>
      <c r="Y862" s="1" t="s">
        <v>2574</v>
      </c>
      <c r="Z862" s="1" t="s">
        <v>4812</v>
      </c>
      <c r="AC862" s="1">
        <v>50</v>
      </c>
      <c r="AD862" s="1" t="s">
        <v>167</v>
      </c>
      <c r="AE862" s="1" t="s">
        <v>5216</v>
      </c>
      <c r="AJ862" s="1" t="s">
        <v>17</v>
      </c>
      <c r="AK862" s="1" t="s">
        <v>5254</v>
      </c>
      <c r="AL862" s="1" t="s">
        <v>95</v>
      </c>
      <c r="AM862" s="1" t="s">
        <v>5256</v>
      </c>
      <c r="AT862" s="1" t="s">
        <v>110</v>
      </c>
      <c r="AU862" s="1" t="s">
        <v>4271</v>
      </c>
      <c r="AV862" s="1" t="s">
        <v>2575</v>
      </c>
      <c r="AW862" s="1" t="s">
        <v>5559</v>
      </c>
      <c r="BG862" s="1" t="s">
        <v>110</v>
      </c>
      <c r="BH862" s="1" t="s">
        <v>4271</v>
      </c>
      <c r="BI862" s="1" t="s">
        <v>2576</v>
      </c>
      <c r="BJ862" s="1" t="s">
        <v>6013</v>
      </c>
      <c r="BK862" s="1" t="s">
        <v>110</v>
      </c>
      <c r="BL862" s="1" t="s">
        <v>4271</v>
      </c>
      <c r="BM862" s="1" t="s">
        <v>2577</v>
      </c>
      <c r="BN862" s="1" t="s">
        <v>6077</v>
      </c>
      <c r="BQ862" s="1" t="s">
        <v>2578</v>
      </c>
      <c r="BR862" s="1" t="s">
        <v>7586</v>
      </c>
      <c r="BS862" s="1" t="s">
        <v>88</v>
      </c>
      <c r="BT862" s="1" t="s">
        <v>7489</v>
      </c>
    </row>
    <row r="863" spans="1:72" ht="13.5" customHeight="1">
      <c r="A863" s="5" t="str">
        <f t="shared" si="45"/>
        <v>1861_화현내_0174</v>
      </c>
      <c r="B863" s="1">
        <v>1861</v>
      </c>
      <c r="C863" s="1" t="s">
        <v>9339</v>
      </c>
      <c r="D863" s="1" t="s">
        <v>9340</v>
      </c>
      <c r="E863" s="1">
        <v>862</v>
      </c>
      <c r="F863" s="1">
        <v>6</v>
      </c>
      <c r="G863" s="1" t="s">
        <v>2529</v>
      </c>
      <c r="H863" s="1" t="s">
        <v>4196</v>
      </c>
      <c r="I863" s="1">
        <v>2</v>
      </c>
      <c r="L863" s="1">
        <v>2</v>
      </c>
      <c r="M863" s="1" t="s">
        <v>8352</v>
      </c>
      <c r="N863" s="1" t="s">
        <v>8353</v>
      </c>
      <c r="S863" s="1" t="s">
        <v>49</v>
      </c>
      <c r="T863" s="1" t="s">
        <v>967</v>
      </c>
      <c r="W863" s="1" t="s">
        <v>38</v>
      </c>
      <c r="X863" s="1" t="s">
        <v>4338</v>
      </c>
      <c r="Y863" s="1" t="s">
        <v>10</v>
      </c>
      <c r="Z863" s="1" t="s">
        <v>4364</v>
      </c>
      <c r="AC863" s="1">
        <v>50</v>
      </c>
      <c r="AD863" s="1" t="s">
        <v>167</v>
      </c>
      <c r="AE863" s="1" t="s">
        <v>5216</v>
      </c>
      <c r="AJ863" s="1" t="s">
        <v>17</v>
      </c>
      <c r="AK863" s="1" t="s">
        <v>5254</v>
      </c>
      <c r="AL863" s="1" t="s">
        <v>41</v>
      </c>
      <c r="AM863" s="1" t="s">
        <v>5259</v>
      </c>
      <c r="AT863" s="1" t="s">
        <v>105</v>
      </c>
      <c r="AU863" s="1" t="s">
        <v>4280</v>
      </c>
      <c r="AV863" s="1" t="s">
        <v>2579</v>
      </c>
      <c r="AW863" s="1" t="s">
        <v>5486</v>
      </c>
      <c r="BG863" s="1" t="s">
        <v>105</v>
      </c>
      <c r="BH863" s="1" t="s">
        <v>4280</v>
      </c>
      <c r="BI863" s="1" t="s">
        <v>2580</v>
      </c>
      <c r="BJ863" s="1" t="s">
        <v>5524</v>
      </c>
      <c r="BK863" s="1" t="s">
        <v>105</v>
      </c>
      <c r="BL863" s="1" t="s">
        <v>4280</v>
      </c>
      <c r="BM863" s="1" t="s">
        <v>1962</v>
      </c>
      <c r="BN863" s="1" t="s">
        <v>5542</v>
      </c>
      <c r="BO863" s="1" t="s">
        <v>105</v>
      </c>
      <c r="BP863" s="1" t="s">
        <v>4280</v>
      </c>
      <c r="BQ863" s="1" t="s">
        <v>2581</v>
      </c>
      <c r="BR863" s="1" t="s">
        <v>7716</v>
      </c>
      <c r="BS863" s="1" t="s">
        <v>346</v>
      </c>
      <c r="BT863" s="1" t="s">
        <v>5291</v>
      </c>
    </row>
    <row r="864" spans="1:31" ht="13.5" customHeight="1">
      <c r="A864" s="5" t="str">
        <f t="shared" si="45"/>
        <v>1861_화현내_0174</v>
      </c>
      <c r="B864" s="1">
        <v>1861</v>
      </c>
      <c r="C864" s="1" t="s">
        <v>9339</v>
      </c>
      <c r="D864" s="1" t="s">
        <v>9340</v>
      </c>
      <c r="E864" s="1">
        <v>863</v>
      </c>
      <c r="F864" s="1">
        <v>6</v>
      </c>
      <c r="G864" s="1" t="s">
        <v>2529</v>
      </c>
      <c r="H864" s="1" t="s">
        <v>4196</v>
      </c>
      <c r="I864" s="1">
        <v>2</v>
      </c>
      <c r="L864" s="1">
        <v>2</v>
      </c>
      <c r="M864" s="1" t="s">
        <v>8352</v>
      </c>
      <c r="N864" s="1" t="s">
        <v>8353</v>
      </c>
      <c r="S864" s="1" t="s">
        <v>96</v>
      </c>
      <c r="T864" s="1" t="s">
        <v>4261</v>
      </c>
      <c r="W864" s="1" t="s">
        <v>97</v>
      </c>
      <c r="X864" s="1" t="s">
        <v>9161</v>
      </c>
      <c r="Y864" s="1" t="s">
        <v>10</v>
      </c>
      <c r="Z864" s="1" t="s">
        <v>4364</v>
      </c>
      <c r="AC864" s="1">
        <v>81</v>
      </c>
      <c r="AD864" s="1" t="s">
        <v>2542</v>
      </c>
      <c r="AE864" s="1" t="s">
        <v>5198</v>
      </c>
    </row>
    <row r="865" spans="1:29" ht="13.5" customHeight="1">
      <c r="A865" s="5" t="str">
        <f t="shared" si="45"/>
        <v>1861_화현내_0174</v>
      </c>
      <c r="B865" s="1">
        <v>1861</v>
      </c>
      <c r="C865" s="1" t="s">
        <v>9339</v>
      </c>
      <c r="D865" s="1" t="s">
        <v>9340</v>
      </c>
      <c r="E865" s="1">
        <v>864</v>
      </c>
      <c r="F865" s="1">
        <v>6</v>
      </c>
      <c r="G865" s="1" t="s">
        <v>2529</v>
      </c>
      <c r="H865" s="1" t="s">
        <v>4196</v>
      </c>
      <c r="I865" s="1">
        <v>2</v>
      </c>
      <c r="L865" s="1">
        <v>2</v>
      </c>
      <c r="M865" s="1" t="s">
        <v>8352</v>
      </c>
      <c r="N865" s="1" t="s">
        <v>8353</v>
      </c>
      <c r="S865" s="1" t="s">
        <v>181</v>
      </c>
      <c r="T865" s="1" t="s">
        <v>4259</v>
      </c>
      <c r="Y865" s="1" t="s">
        <v>2582</v>
      </c>
      <c r="Z865" s="1" t="s">
        <v>4811</v>
      </c>
      <c r="AC865" s="1">
        <v>25</v>
      </c>
    </row>
    <row r="866" spans="1:31" ht="13.5" customHeight="1">
      <c r="A866" s="5" t="str">
        <f t="shared" si="45"/>
        <v>1861_화현내_0174</v>
      </c>
      <c r="B866" s="1">
        <v>1861</v>
      </c>
      <c r="C866" s="1" t="s">
        <v>9339</v>
      </c>
      <c r="D866" s="1" t="s">
        <v>9340</v>
      </c>
      <c r="E866" s="1">
        <v>865</v>
      </c>
      <c r="F866" s="1">
        <v>6</v>
      </c>
      <c r="G866" s="1" t="s">
        <v>2529</v>
      </c>
      <c r="H866" s="1" t="s">
        <v>4196</v>
      </c>
      <c r="I866" s="1">
        <v>2</v>
      </c>
      <c r="L866" s="1">
        <v>2</v>
      </c>
      <c r="M866" s="1" t="s">
        <v>8352</v>
      </c>
      <c r="N866" s="1" t="s">
        <v>8353</v>
      </c>
      <c r="S866" s="1" t="s">
        <v>181</v>
      </c>
      <c r="T866" s="1" t="s">
        <v>4259</v>
      </c>
      <c r="Y866" s="1" t="s">
        <v>2583</v>
      </c>
      <c r="Z866" s="1" t="s">
        <v>4810</v>
      </c>
      <c r="AC866" s="1">
        <v>20</v>
      </c>
      <c r="AD866" s="1" t="s">
        <v>244</v>
      </c>
      <c r="AE866" s="1" t="s">
        <v>5194</v>
      </c>
    </row>
    <row r="867" spans="1:72" ht="13.5" customHeight="1">
      <c r="A867" s="5" t="str">
        <f t="shared" si="45"/>
        <v>1861_화현내_0174</v>
      </c>
      <c r="B867" s="1">
        <v>1861</v>
      </c>
      <c r="C867" s="1" t="s">
        <v>9339</v>
      </c>
      <c r="D867" s="1" t="s">
        <v>9340</v>
      </c>
      <c r="E867" s="1">
        <v>866</v>
      </c>
      <c r="F867" s="1">
        <v>6</v>
      </c>
      <c r="G867" s="1" t="s">
        <v>2529</v>
      </c>
      <c r="H867" s="1" t="s">
        <v>4196</v>
      </c>
      <c r="I867" s="1">
        <v>2</v>
      </c>
      <c r="L867" s="1">
        <v>3</v>
      </c>
      <c r="M867" s="1" t="s">
        <v>2564</v>
      </c>
      <c r="N867" s="1" t="s">
        <v>7422</v>
      </c>
      <c r="T867" s="1" t="s">
        <v>9162</v>
      </c>
      <c r="U867" s="1" t="s">
        <v>110</v>
      </c>
      <c r="V867" s="1" t="s">
        <v>4271</v>
      </c>
      <c r="W867" s="1" t="s">
        <v>139</v>
      </c>
      <c r="X867" s="1" t="s">
        <v>9163</v>
      </c>
      <c r="Y867" s="1" t="s">
        <v>2584</v>
      </c>
      <c r="Z867" s="1" t="s">
        <v>4809</v>
      </c>
      <c r="AC867" s="1">
        <v>59</v>
      </c>
      <c r="AD867" s="1" t="s">
        <v>405</v>
      </c>
      <c r="AE867" s="1" t="s">
        <v>5233</v>
      </c>
      <c r="AJ867" s="1" t="s">
        <v>17</v>
      </c>
      <c r="AK867" s="1" t="s">
        <v>5254</v>
      </c>
      <c r="AL867" s="1" t="s">
        <v>141</v>
      </c>
      <c r="AM867" s="1" t="s">
        <v>5296</v>
      </c>
      <c r="AT867" s="1" t="s">
        <v>110</v>
      </c>
      <c r="AU867" s="1" t="s">
        <v>4271</v>
      </c>
      <c r="AV867" s="1" t="s">
        <v>2585</v>
      </c>
      <c r="AW867" s="1" t="s">
        <v>5526</v>
      </c>
      <c r="BG867" s="1" t="s">
        <v>1304</v>
      </c>
      <c r="BH867" s="1" t="s">
        <v>5334</v>
      </c>
      <c r="BI867" s="1" t="s">
        <v>2586</v>
      </c>
      <c r="BJ867" s="1" t="s">
        <v>4680</v>
      </c>
      <c r="BK867" s="1" t="s">
        <v>1304</v>
      </c>
      <c r="BL867" s="1" t="s">
        <v>5334</v>
      </c>
      <c r="BM867" s="1" t="s">
        <v>144</v>
      </c>
      <c r="BN867" s="1" t="s">
        <v>6060</v>
      </c>
      <c r="BO867" s="1" t="s">
        <v>1304</v>
      </c>
      <c r="BP867" s="1" t="s">
        <v>5334</v>
      </c>
      <c r="BQ867" s="1" t="s">
        <v>2587</v>
      </c>
      <c r="BR867" s="1" t="s">
        <v>6948</v>
      </c>
      <c r="BS867" s="1" t="s">
        <v>91</v>
      </c>
      <c r="BT867" s="1" t="s">
        <v>5274</v>
      </c>
    </row>
    <row r="868" spans="1:72" ht="13.5" customHeight="1">
      <c r="A868" s="5" t="str">
        <f t="shared" si="45"/>
        <v>1861_화현내_0174</v>
      </c>
      <c r="B868" s="1">
        <v>1861</v>
      </c>
      <c r="C868" s="1" t="s">
        <v>9339</v>
      </c>
      <c r="D868" s="1" t="s">
        <v>9340</v>
      </c>
      <c r="E868" s="1">
        <v>867</v>
      </c>
      <c r="F868" s="1">
        <v>6</v>
      </c>
      <c r="G868" s="1" t="s">
        <v>2529</v>
      </c>
      <c r="H868" s="1" t="s">
        <v>4196</v>
      </c>
      <c r="I868" s="1">
        <v>2</v>
      </c>
      <c r="L868" s="1">
        <v>3</v>
      </c>
      <c r="M868" s="1" t="s">
        <v>2564</v>
      </c>
      <c r="N868" s="1" t="s">
        <v>7422</v>
      </c>
      <c r="S868" s="1" t="s">
        <v>49</v>
      </c>
      <c r="T868" s="1" t="s">
        <v>967</v>
      </c>
      <c r="W868" s="1" t="s">
        <v>1254</v>
      </c>
      <c r="X868" s="1" t="s">
        <v>9164</v>
      </c>
      <c r="Y868" s="1" t="s">
        <v>10</v>
      </c>
      <c r="Z868" s="1" t="s">
        <v>4364</v>
      </c>
      <c r="AC868" s="1">
        <v>57</v>
      </c>
      <c r="AD868" s="1" t="s">
        <v>623</v>
      </c>
      <c r="AE868" s="1" t="s">
        <v>5222</v>
      </c>
      <c r="AJ868" s="1" t="s">
        <v>17</v>
      </c>
      <c r="AK868" s="1" t="s">
        <v>5254</v>
      </c>
      <c r="AL868" s="1" t="s">
        <v>2588</v>
      </c>
      <c r="AM868" s="1" t="s">
        <v>4785</v>
      </c>
      <c r="AT868" s="1" t="s">
        <v>105</v>
      </c>
      <c r="AU868" s="1" t="s">
        <v>4280</v>
      </c>
      <c r="AV868" s="1" t="s">
        <v>2589</v>
      </c>
      <c r="AW868" s="1" t="s">
        <v>4407</v>
      </c>
      <c r="BG868" s="1" t="s">
        <v>105</v>
      </c>
      <c r="BH868" s="1" t="s">
        <v>4280</v>
      </c>
      <c r="BI868" s="1" t="s">
        <v>2590</v>
      </c>
      <c r="BJ868" s="1" t="s">
        <v>6189</v>
      </c>
      <c r="BK868" s="1" t="s">
        <v>105</v>
      </c>
      <c r="BL868" s="1" t="s">
        <v>4280</v>
      </c>
      <c r="BM868" s="1" t="s">
        <v>2591</v>
      </c>
      <c r="BN868" s="1" t="s">
        <v>6615</v>
      </c>
      <c r="BO868" s="1" t="s">
        <v>105</v>
      </c>
      <c r="BP868" s="1" t="s">
        <v>4280</v>
      </c>
      <c r="BQ868" s="1" t="s">
        <v>2592</v>
      </c>
      <c r="BR868" s="1" t="s">
        <v>7834</v>
      </c>
      <c r="BS868" s="1" t="s">
        <v>95</v>
      </c>
      <c r="BT868" s="1" t="s">
        <v>5256</v>
      </c>
    </row>
    <row r="869" spans="1:29" ht="13.5" customHeight="1">
      <c r="A869" s="5" t="str">
        <f t="shared" si="45"/>
        <v>1861_화현내_0174</v>
      </c>
      <c r="B869" s="1">
        <v>1861</v>
      </c>
      <c r="C869" s="1" t="s">
        <v>9339</v>
      </c>
      <c r="D869" s="1" t="s">
        <v>9340</v>
      </c>
      <c r="E869" s="1">
        <v>868</v>
      </c>
      <c r="F869" s="1">
        <v>6</v>
      </c>
      <c r="G869" s="1" t="s">
        <v>2529</v>
      </c>
      <c r="H869" s="1" t="s">
        <v>4196</v>
      </c>
      <c r="I869" s="1">
        <v>2</v>
      </c>
      <c r="L869" s="1">
        <v>3</v>
      </c>
      <c r="M869" s="1" t="s">
        <v>2564</v>
      </c>
      <c r="N869" s="1" t="s">
        <v>7422</v>
      </c>
      <c r="S869" s="1" t="s">
        <v>181</v>
      </c>
      <c r="T869" s="1" t="s">
        <v>4259</v>
      </c>
      <c r="Y869" s="1" t="s">
        <v>2593</v>
      </c>
      <c r="Z869" s="1" t="s">
        <v>4808</v>
      </c>
      <c r="AC869" s="1">
        <v>23</v>
      </c>
    </row>
    <row r="870" spans="1:31" ht="13.5" customHeight="1">
      <c r="A870" s="5" t="str">
        <f t="shared" si="45"/>
        <v>1861_화현내_0174</v>
      </c>
      <c r="B870" s="1">
        <v>1861</v>
      </c>
      <c r="C870" s="1" t="s">
        <v>9339</v>
      </c>
      <c r="D870" s="1" t="s">
        <v>9340</v>
      </c>
      <c r="E870" s="1">
        <v>869</v>
      </c>
      <c r="F870" s="1">
        <v>6</v>
      </c>
      <c r="G870" s="1" t="s">
        <v>2529</v>
      </c>
      <c r="H870" s="1" t="s">
        <v>4196</v>
      </c>
      <c r="I870" s="1">
        <v>2</v>
      </c>
      <c r="L870" s="1">
        <v>3</v>
      </c>
      <c r="M870" s="1" t="s">
        <v>2564</v>
      </c>
      <c r="N870" s="1" t="s">
        <v>7422</v>
      </c>
      <c r="S870" s="1" t="s">
        <v>181</v>
      </c>
      <c r="T870" s="1" t="s">
        <v>4259</v>
      </c>
      <c r="Y870" s="1" t="s">
        <v>2594</v>
      </c>
      <c r="Z870" s="1" t="s">
        <v>4807</v>
      </c>
      <c r="AC870" s="1">
        <v>13</v>
      </c>
      <c r="AD870" s="1" t="s">
        <v>521</v>
      </c>
      <c r="AE870" s="1" t="s">
        <v>5212</v>
      </c>
    </row>
    <row r="871" spans="1:72" ht="13.5" customHeight="1">
      <c r="A871" s="5" t="str">
        <f t="shared" si="45"/>
        <v>1861_화현내_0174</v>
      </c>
      <c r="B871" s="1">
        <v>1861</v>
      </c>
      <c r="C871" s="1" t="s">
        <v>9339</v>
      </c>
      <c r="D871" s="1" t="s">
        <v>9340</v>
      </c>
      <c r="E871" s="1">
        <v>870</v>
      </c>
      <c r="F871" s="1">
        <v>6</v>
      </c>
      <c r="G871" s="1" t="s">
        <v>2529</v>
      </c>
      <c r="H871" s="1" t="s">
        <v>4196</v>
      </c>
      <c r="I871" s="1">
        <v>2</v>
      </c>
      <c r="L871" s="1">
        <v>4</v>
      </c>
      <c r="M871" s="1" t="s">
        <v>8354</v>
      </c>
      <c r="N871" s="1" t="s">
        <v>8355</v>
      </c>
      <c r="T871" s="1" t="s">
        <v>8850</v>
      </c>
      <c r="U871" s="1" t="s">
        <v>110</v>
      </c>
      <c r="V871" s="1" t="s">
        <v>4271</v>
      </c>
      <c r="W871" s="1" t="s">
        <v>97</v>
      </c>
      <c r="X871" s="1" t="s">
        <v>8851</v>
      </c>
      <c r="Y871" s="1" t="s">
        <v>2514</v>
      </c>
      <c r="Z871" s="1" t="s">
        <v>4806</v>
      </c>
      <c r="AC871" s="1">
        <v>44</v>
      </c>
      <c r="AD871" s="1" t="s">
        <v>65</v>
      </c>
      <c r="AE871" s="1" t="s">
        <v>5142</v>
      </c>
      <c r="AJ871" s="1" t="s">
        <v>17</v>
      </c>
      <c r="AK871" s="1" t="s">
        <v>5254</v>
      </c>
      <c r="AL871" s="1" t="s">
        <v>88</v>
      </c>
      <c r="AM871" s="1" t="s">
        <v>7489</v>
      </c>
      <c r="AT871" s="1" t="s">
        <v>110</v>
      </c>
      <c r="AU871" s="1" t="s">
        <v>4271</v>
      </c>
      <c r="AV871" s="1" t="s">
        <v>2595</v>
      </c>
      <c r="AW871" s="1" t="s">
        <v>5410</v>
      </c>
      <c r="BG871" s="1" t="s">
        <v>110</v>
      </c>
      <c r="BH871" s="1" t="s">
        <v>4271</v>
      </c>
      <c r="BI871" s="1" t="s">
        <v>2596</v>
      </c>
      <c r="BJ871" s="1" t="s">
        <v>4440</v>
      </c>
      <c r="BK871" s="1" t="s">
        <v>110</v>
      </c>
      <c r="BL871" s="1" t="s">
        <v>4271</v>
      </c>
      <c r="BM871" s="1" t="s">
        <v>2597</v>
      </c>
      <c r="BN871" s="1" t="s">
        <v>6500</v>
      </c>
      <c r="BO871" s="1" t="s">
        <v>105</v>
      </c>
      <c r="BP871" s="1" t="s">
        <v>4280</v>
      </c>
      <c r="BQ871" s="1" t="s">
        <v>2598</v>
      </c>
      <c r="BR871" s="1" t="s">
        <v>7615</v>
      </c>
      <c r="BS871" s="1" t="s">
        <v>58</v>
      </c>
      <c r="BT871" s="1" t="s">
        <v>5258</v>
      </c>
    </row>
    <row r="872" spans="1:72" ht="13.5" customHeight="1">
      <c r="A872" s="5" t="str">
        <f t="shared" si="45"/>
        <v>1861_화현내_0174</v>
      </c>
      <c r="B872" s="1">
        <v>1861</v>
      </c>
      <c r="C872" s="1" t="s">
        <v>9339</v>
      </c>
      <c r="D872" s="1" t="s">
        <v>9340</v>
      </c>
      <c r="E872" s="1">
        <v>871</v>
      </c>
      <c r="F872" s="1">
        <v>6</v>
      </c>
      <c r="G872" s="1" t="s">
        <v>2529</v>
      </c>
      <c r="H872" s="1" t="s">
        <v>4196</v>
      </c>
      <c r="I872" s="1">
        <v>2</v>
      </c>
      <c r="L872" s="1">
        <v>4</v>
      </c>
      <c r="M872" s="1" t="s">
        <v>8354</v>
      </c>
      <c r="N872" s="1" t="s">
        <v>8355</v>
      </c>
      <c r="S872" s="1" t="s">
        <v>49</v>
      </c>
      <c r="T872" s="1" t="s">
        <v>967</v>
      </c>
      <c r="W872" s="1" t="s">
        <v>72</v>
      </c>
      <c r="X872" s="1" t="s">
        <v>4341</v>
      </c>
      <c r="Y872" s="1" t="s">
        <v>10</v>
      </c>
      <c r="Z872" s="1" t="s">
        <v>4364</v>
      </c>
      <c r="AC872" s="1">
        <v>44</v>
      </c>
      <c r="AD872" s="1" t="s">
        <v>65</v>
      </c>
      <c r="AE872" s="1" t="s">
        <v>5142</v>
      </c>
      <c r="AJ872" s="1" t="s">
        <v>17</v>
      </c>
      <c r="AK872" s="1" t="s">
        <v>5254</v>
      </c>
      <c r="AL872" s="1" t="s">
        <v>58</v>
      </c>
      <c r="AM872" s="1" t="s">
        <v>5258</v>
      </c>
      <c r="AT872" s="1" t="s">
        <v>105</v>
      </c>
      <c r="AU872" s="1" t="s">
        <v>4280</v>
      </c>
      <c r="AV872" s="1" t="s">
        <v>2599</v>
      </c>
      <c r="AW872" s="1" t="s">
        <v>5636</v>
      </c>
      <c r="BG872" s="1" t="s">
        <v>2600</v>
      </c>
      <c r="BH872" s="1" t="s">
        <v>4361</v>
      </c>
      <c r="BI872" s="1" t="s">
        <v>808</v>
      </c>
      <c r="BJ872" s="1" t="s">
        <v>5876</v>
      </c>
      <c r="BK872" s="1" t="s">
        <v>105</v>
      </c>
      <c r="BL872" s="1" t="s">
        <v>4280</v>
      </c>
      <c r="BM872" s="1" t="s">
        <v>2601</v>
      </c>
      <c r="BN872" s="1" t="s">
        <v>6387</v>
      </c>
      <c r="BO872" s="1" t="s">
        <v>105</v>
      </c>
      <c r="BP872" s="1" t="s">
        <v>4280</v>
      </c>
      <c r="BQ872" s="1" t="s">
        <v>2602</v>
      </c>
      <c r="BR872" s="1" t="s">
        <v>7722</v>
      </c>
      <c r="BS872" s="1" t="s">
        <v>58</v>
      </c>
      <c r="BT872" s="1" t="s">
        <v>5258</v>
      </c>
    </row>
    <row r="873" spans="1:31" ht="13.5" customHeight="1">
      <c r="A873" s="5" t="str">
        <f t="shared" si="45"/>
        <v>1861_화현내_0174</v>
      </c>
      <c r="B873" s="1">
        <v>1861</v>
      </c>
      <c r="C873" s="1" t="s">
        <v>9339</v>
      </c>
      <c r="D873" s="1" t="s">
        <v>9340</v>
      </c>
      <c r="E873" s="1">
        <v>872</v>
      </c>
      <c r="F873" s="1">
        <v>6</v>
      </c>
      <c r="G873" s="1" t="s">
        <v>2529</v>
      </c>
      <c r="H873" s="1" t="s">
        <v>4196</v>
      </c>
      <c r="I873" s="1">
        <v>2</v>
      </c>
      <c r="L873" s="1">
        <v>4</v>
      </c>
      <c r="M873" s="1" t="s">
        <v>8354</v>
      </c>
      <c r="N873" s="1" t="s">
        <v>8355</v>
      </c>
      <c r="S873" s="1" t="s">
        <v>181</v>
      </c>
      <c r="T873" s="1" t="s">
        <v>4259</v>
      </c>
      <c r="Y873" s="1" t="s">
        <v>2603</v>
      </c>
      <c r="Z873" s="1" t="s">
        <v>4805</v>
      </c>
      <c r="AC873" s="1">
        <v>19</v>
      </c>
      <c r="AD873" s="1" t="s">
        <v>564</v>
      </c>
      <c r="AE873" s="1" t="s">
        <v>5221</v>
      </c>
    </row>
    <row r="874" spans="1:72" ht="13.5" customHeight="1">
      <c r="A874" s="5" t="str">
        <f t="shared" si="45"/>
        <v>1861_화현내_0174</v>
      </c>
      <c r="B874" s="1">
        <v>1861</v>
      </c>
      <c r="C874" s="1" t="s">
        <v>9339</v>
      </c>
      <c r="D874" s="1" t="s">
        <v>9340</v>
      </c>
      <c r="E874" s="1">
        <v>873</v>
      </c>
      <c r="F874" s="1">
        <v>6</v>
      </c>
      <c r="G874" s="1" t="s">
        <v>2529</v>
      </c>
      <c r="H874" s="1" t="s">
        <v>4196</v>
      </c>
      <c r="I874" s="1">
        <v>2</v>
      </c>
      <c r="L874" s="1">
        <v>5</v>
      </c>
      <c r="M874" s="1" t="s">
        <v>8356</v>
      </c>
      <c r="N874" s="1" t="s">
        <v>8357</v>
      </c>
      <c r="T874" s="1" t="s">
        <v>9051</v>
      </c>
      <c r="U874" s="1" t="s">
        <v>110</v>
      </c>
      <c r="V874" s="1" t="s">
        <v>4271</v>
      </c>
      <c r="W874" s="1" t="s">
        <v>267</v>
      </c>
      <c r="X874" s="1" t="s">
        <v>4342</v>
      </c>
      <c r="Y874" s="1" t="s">
        <v>2604</v>
      </c>
      <c r="Z874" s="1" t="s">
        <v>4804</v>
      </c>
      <c r="AC874" s="1">
        <v>47</v>
      </c>
      <c r="AD874" s="1" t="s">
        <v>133</v>
      </c>
      <c r="AE874" s="1" t="s">
        <v>5247</v>
      </c>
      <c r="AJ874" s="1" t="s">
        <v>17</v>
      </c>
      <c r="AK874" s="1" t="s">
        <v>5254</v>
      </c>
      <c r="AL874" s="1" t="s">
        <v>104</v>
      </c>
      <c r="AM874" s="1" t="s">
        <v>5261</v>
      </c>
      <c r="AT874" s="1" t="s">
        <v>110</v>
      </c>
      <c r="AU874" s="1" t="s">
        <v>4271</v>
      </c>
      <c r="AV874" s="1" t="s">
        <v>2605</v>
      </c>
      <c r="AW874" s="1" t="s">
        <v>5483</v>
      </c>
      <c r="BG874" s="1" t="s">
        <v>110</v>
      </c>
      <c r="BH874" s="1" t="s">
        <v>4271</v>
      </c>
      <c r="BI874" s="1" t="s">
        <v>2606</v>
      </c>
      <c r="BJ874" s="1" t="s">
        <v>6068</v>
      </c>
      <c r="BK874" s="1" t="s">
        <v>110</v>
      </c>
      <c r="BL874" s="1" t="s">
        <v>4271</v>
      </c>
      <c r="BM874" s="1" t="s">
        <v>1000</v>
      </c>
      <c r="BN874" s="1" t="s">
        <v>6539</v>
      </c>
      <c r="BO874" s="1" t="s">
        <v>1304</v>
      </c>
      <c r="BP874" s="1" t="s">
        <v>5334</v>
      </c>
      <c r="BQ874" s="1" t="s">
        <v>2607</v>
      </c>
      <c r="BR874" s="1" t="s">
        <v>7492</v>
      </c>
      <c r="BS874" s="1" t="s">
        <v>88</v>
      </c>
      <c r="BT874" s="1" t="s">
        <v>7489</v>
      </c>
    </row>
    <row r="875" spans="1:72" ht="13.5" customHeight="1">
      <c r="A875" s="5" t="str">
        <f t="shared" si="45"/>
        <v>1861_화현내_0174</v>
      </c>
      <c r="B875" s="1">
        <v>1861</v>
      </c>
      <c r="C875" s="1" t="s">
        <v>9339</v>
      </c>
      <c r="D875" s="1" t="s">
        <v>9340</v>
      </c>
      <c r="E875" s="1">
        <v>874</v>
      </c>
      <c r="F875" s="1">
        <v>6</v>
      </c>
      <c r="G875" s="1" t="s">
        <v>2529</v>
      </c>
      <c r="H875" s="1" t="s">
        <v>4196</v>
      </c>
      <c r="I875" s="1">
        <v>2</v>
      </c>
      <c r="L875" s="1">
        <v>5</v>
      </c>
      <c r="M875" s="1" t="s">
        <v>8356</v>
      </c>
      <c r="N875" s="1" t="s">
        <v>8357</v>
      </c>
      <c r="S875" s="1" t="s">
        <v>49</v>
      </c>
      <c r="T875" s="1" t="s">
        <v>967</v>
      </c>
      <c r="W875" s="1" t="s">
        <v>135</v>
      </c>
      <c r="X875" s="1" t="s">
        <v>9052</v>
      </c>
      <c r="Y875" s="1" t="s">
        <v>10</v>
      </c>
      <c r="Z875" s="1" t="s">
        <v>4364</v>
      </c>
      <c r="AC875" s="1">
        <v>47</v>
      </c>
      <c r="AD875" s="1" t="s">
        <v>133</v>
      </c>
      <c r="AE875" s="1" t="s">
        <v>5247</v>
      </c>
      <c r="AJ875" s="1" t="s">
        <v>17</v>
      </c>
      <c r="AK875" s="1" t="s">
        <v>5254</v>
      </c>
      <c r="AL875" s="1" t="s">
        <v>74</v>
      </c>
      <c r="AM875" s="1" t="s">
        <v>4740</v>
      </c>
      <c r="AT875" s="1" t="s">
        <v>1503</v>
      </c>
      <c r="AU875" s="1" t="s">
        <v>5336</v>
      </c>
      <c r="AV875" s="1" t="s">
        <v>2608</v>
      </c>
      <c r="AW875" s="1" t="s">
        <v>5635</v>
      </c>
      <c r="BG875" s="1" t="s">
        <v>1304</v>
      </c>
      <c r="BH875" s="1" t="s">
        <v>5334</v>
      </c>
      <c r="BI875" s="1" t="s">
        <v>2609</v>
      </c>
      <c r="BJ875" s="1" t="s">
        <v>6188</v>
      </c>
      <c r="BK875" s="1" t="s">
        <v>1304</v>
      </c>
      <c r="BL875" s="1" t="s">
        <v>5334</v>
      </c>
      <c r="BM875" s="1" t="s">
        <v>2610</v>
      </c>
      <c r="BN875" s="1" t="s">
        <v>6614</v>
      </c>
      <c r="BO875" s="1" t="s">
        <v>1304</v>
      </c>
      <c r="BP875" s="1" t="s">
        <v>5334</v>
      </c>
      <c r="BQ875" s="1" t="s">
        <v>2611</v>
      </c>
      <c r="BR875" s="1" t="s">
        <v>7873</v>
      </c>
      <c r="BS875" s="1" t="s">
        <v>141</v>
      </c>
      <c r="BT875" s="1" t="s">
        <v>5296</v>
      </c>
    </row>
    <row r="876" spans="1:31" ht="13.5" customHeight="1">
      <c r="A876" s="5" t="str">
        <f t="shared" si="45"/>
        <v>1861_화현내_0174</v>
      </c>
      <c r="B876" s="1">
        <v>1861</v>
      </c>
      <c r="C876" s="1" t="s">
        <v>9339</v>
      </c>
      <c r="D876" s="1" t="s">
        <v>9340</v>
      </c>
      <c r="E876" s="1">
        <v>875</v>
      </c>
      <c r="F876" s="1">
        <v>6</v>
      </c>
      <c r="G876" s="1" t="s">
        <v>2529</v>
      </c>
      <c r="H876" s="1" t="s">
        <v>4196</v>
      </c>
      <c r="I876" s="1">
        <v>2</v>
      </c>
      <c r="L876" s="1">
        <v>5</v>
      </c>
      <c r="M876" s="1" t="s">
        <v>8356</v>
      </c>
      <c r="N876" s="1" t="s">
        <v>8357</v>
      </c>
      <c r="S876" s="1" t="s">
        <v>181</v>
      </c>
      <c r="T876" s="1" t="s">
        <v>4259</v>
      </c>
      <c r="Y876" s="1" t="s">
        <v>2612</v>
      </c>
      <c r="Z876" s="1" t="s">
        <v>4803</v>
      </c>
      <c r="AC876" s="1">
        <v>10</v>
      </c>
      <c r="AD876" s="1" t="s">
        <v>693</v>
      </c>
      <c r="AE876" s="1" t="s">
        <v>5213</v>
      </c>
    </row>
    <row r="877" spans="1:72" ht="13.5" customHeight="1">
      <c r="A877" s="5" t="str">
        <f t="shared" si="45"/>
        <v>1861_화현내_0174</v>
      </c>
      <c r="B877" s="1">
        <v>1861</v>
      </c>
      <c r="C877" s="1" t="s">
        <v>9339</v>
      </c>
      <c r="D877" s="1" t="s">
        <v>9340</v>
      </c>
      <c r="E877" s="1">
        <v>876</v>
      </c>
      <c r="F877" s="1">
        <v>6</v>
      </c>
      <c r="G877" s="1" t="s">
        <v>2529</v>
      </c>
      <c r="H877" s="1" t="s">
        <v>4196</v>
      </c>
      <c r="I877" s="1">
        <v>3</v>
      </c>
      <c r="J877" s="1" t="s">
        <v>2613</v>
      </c>
      <c r="K877" s="1" t="s">
        <v>4215</v>
      </c>
      <c r="L877" s="1">
        <v>1</v>
      </c>
      <c r="M877" s="1" t="s">
        <v>8358</v>
      </c>
      <c r="N877" s="1" t="s">
        <v>8359</v>
      </c>
      <c r="T877" s="1" t="s">
        <v>9165</v>
      </c>
      <c r="U877" s="1" t="s">
        <v>110</v>
      </c>
      <c r="V877" s="1" t="s">
        <v>4271</v>
      </c>
      <c r="W877" s="1" t="s">
        <v>139</v>
      </c>
      <c r="X877" s="1" t="s">
        <v>9166</v>
      </c>
      <c r="Y877" s="1" t="s">
        <v>2614</v>
      </c>
      <c r="Z877" s="1" t="s">
        <v>4802</v>
      </c>
      <c r="AC877" s="1">
        <v>61</v>
      </c>
      <c r="AD877" s="1" t="s">
        <v>192</v>
      </c>
      <c r="AE877" s="1" t="s">
        <v>5234</v>
      </c>
      <c r="AJ877" s="1" t="s">
        <v>17</v>
      </c>
      <c r="AK877" s="1" t="s">
        <v>5254</v>
      </c>
      <c r="AL877" s="1" t="s">
        <v>141</v>
      </c>
      <c r="AM877" s="1" t="s">
        <v>5296</v>
      </c>
      <c r="AT877" s="1" t="s">
        <v>110</v>
      </c>
      <c r="AU877" s="1" t="s">
        <v>4271</v>
      </c>
      <c r="AV877" s="1" t="s">
        <v>613</v>
      </c>
      <c r="AW877" s="1" t="s">
        <v>5634</v>
      </c>
      <c r="BG877" s="1" t="s">
        <v>110</v>
      </c>
      <c r="BH877" s="1" t="s">
        <v>4271</v>
      </c>
      <c r="BI877" s="1" t="s">
        <v>2130</v>
      </c>
      <c r="BJ877" s="1" t="s">
        <v>6096</v>
      </c>
      <c r="BK877" s="1" t="s">
        <v>110</v>
      </c>
      <c r="BL877" s="1" t="s">
        <v>4271</v>
      </c>
      <c r="BM877" s="1" t="s">
        <v>2615</v>
      </c>
      <c r="BN877" s="1" t="s">
        <v>6613</v>
      </c>
      <c r="BO877" s="1" t="s">
        <v>855</v>
      </c>
      <c r="BP877" s="1" t="s">
        <v>5338</v>
      </c>
      <c r="BQ877" s="1" t="s">
        <v>2616</v>
      </c>
      <c r="BR877" s="1" t="s">
        <v>7678</v>
      </c>
      <c r="BS877" s="1" t="s">
        <v>88</v>
      </c>
      <c r="BT877" s="1" t="s">
        <v>7489</v>
      </c>
    </row>
    <row r="878" spans="1:72" ht="13.5" customHeight="1">
      <c r="A878" s="5" t="str">
        <f t="shared" si="45"/>
        <v>1861_화현내_0174</v>
      </c>
      <c r="B878" s="1">
        <v>1861</v>
      </c>
      <c r="C878" s="1" t="s">
        <v>9339</v>
      </c>
      <c r="D878" s="1" t="s">
        <v>9340</v>
      </c>
      <c r="E878" s="1">
        <v>877</v>
      </c>
      <c r="F878" s="1">
        <v>6</v>
      </c>
      <c r="G878" s="1" t="s">
        <v>2529</v>
      </c>
      <c r="H878" s="1" t="s">
        <v>4196</v>
      </c>
      <c r="I878" s="1">
        <v>3</v>
      </c>
      <c r="L878" s="1">
        <v>1</v>
      </c>
      <c r="M878" s="1" t="s">
        <v>8358</v>
      </c>
      <c r="N878" s="1" t="s">
        <v>8359</v>
      </c>
      <c r="S878" s="1" t="s">
        <v>49</v>
      </c>
      <c r="T878" s="1" t="s">
        <v>967</v>
      </c>
      <c r="W878" s="1" t="s">
        <v>97</v>
      </c>
      <c r="X878" s="1" t="s">
        <v>9167</v>
      </c>
      <c r="Y878" s="1" t="s">
        <v>10</v>
      </c>
      <c r="Z878" s="1" t="s">
        <v>4364</v>
      </c>
      <c r="AC878" s="1">
        <v>61</v>
      </c>
      <c r="AD878" s="1" t="s">
        <v>192</v>
      </c>
      <c r="AE878" s="1" t="s">
        <v>5234</v>
      </c>
      <c r="AJ878" s="1" t="s">
        <v>17</v>
      </c>
      <c r="AK878" s="1" t="s">
        <v>5254</v>
      </c>
      <c r="AL878" s="1" t="s">
        <v>88</v>
      </c>
      <c r="AM878" s="1" t="s">
        <v>7489</v>
      </c>
      <c r="AT878" s="1" t="s">
        <v>855</v>
      </c>
      <c r="AU878" s="1" t="s">
        <v>5338</v>
      </c>
      <c r="AV878" s="1" t="s">
        <v>2617</v>
      </c>
      <c r="AW878" s="1" t="s">
        <v>5633</v>
      </c>
      <c r="BG878" s="1" t="s">
        <v>1304</v>
      </c>
      <c r="BH878" s="1" t="s">
        <v>5334</v>
      </c>
      <c r="BI878" s="1" t="s">
        <v>2618</v>
      </c>
      <c r="BJ878" s="1" t="s">
        <v>4695</v>
      </c>
      <c r="BK878" s="1" t="s">
        <v>1304</v>
      </c>
      <c r="BL878" s="1" t="s">
        <v>5334</v>
      </c>
      <c r="BM878" s="1" t="s">
        <v>559</v>
      </c>
      <c r="BN878" s="1" t="s">
        <v>4828</v>
      </c>
      <c r="BO878" s="1" t="s">
        <v>110</v>
      </c>
      <c r="BP878" s="1" t="s">
        <v>4271</v>
      </c>
      <c r="BQ878" s="1" t="s">
        <v>2619</v>
      </c>
      <c r="BR878" s="1" t="s">
        <v>7073</v>
      </c>
      <c r="BS878" s="1" t="s">
        <v>104</v>
      </c>
      <c r="BT878" s="1" t="s">
        <v>5261</v>
      </c>
    </row>
    <row r="879" spans="1:29" ht="13.5" customHeight="1">
      <c r="A879" s="5" t="str">
        <f t="shared" si="45"/>
        <v>1861_화현내_0174</v>
      </c>
      <c r="B879" s="1">
        <v>1861</v>
      </c>
      <c r="C879" s="1" t="s">
        <v>9339</v>
      </c>
      <c r="D879" s="1" t="s">
        <v>9340</v>
      </c>
      <c r="E879" s="1">
        <v>878</v>
      </c>
      <c r="F879" s="1">
        <v>6</v>
      </c>
      <c r="G879" s="1" t="s">
        <v>2529</v>
      </c>
      <c r="H879" s="1" t="s">
        <v>4196</v>
      </c>
      <c r="I879" s="1">
        <v>3</v>
      </c>
      <c r="L879" s="1">
        <v>1</v>
      </c>
      <c r="M879" s="1" t="s">
        <v>8358</v>
      </c>
      <c r="N879" s="1" t="s">
        <v>8359</v>
      </c>
      <c r="S879" s="1" t="s">
        <v>181</v>
      </c>
      <c r="T879" s="1" t="s">
        <v>4259</v>
      </c>
      <c r="Y879" s="1" t="s">
        <v>2620</v>
      </c>
      <c r="Z879" s="1" t="s">
        <v>4801</v>
      </c>
      <c r="AC879" s="1">
        <v>27</v>
      </c>
    </row>
    <row r="880" spans="1:29" ht="13.5" customHeight="1">
      <c r="A880" s="5" t="str">
        <f t="shared" si="45"/>
        <v>1861_화현내_0174</v>
      </c>
      <c r="B880" s="1">
        <v>1861</v>
      </c>
      <c r="C880" s="1" t="s">
        <v>9339</v>
      </c>
      <c r="D880" s="1" t="s">
        <v>9340</v>
      </c>
      <c r="E880" s="1">
        <v>879</v>
      </c>
      <c r="F880" s="1">
        <v>6</v>
      </c>
      <c r="G880" s="1" t="s">
        <v>2529</v>
      </c>
      <c r="H880" s="1" t="s">
        <v>4196</v>
      </c>
      <c r="I880" s="1">
        <v>3</v>
      </c>
      <c r="L880" s="1">
        <v>1</v>
      </c>
      <c r="M880" s="1" t="s">
        <v>8358</v>
      </c>
      <c r="N880" s="1" t="s">
        <v>8359</v>
      </c>
      <c r="S880" s="1" t="s">
        <v>184</v>
      </c>
      <c r="T880" s="1" t="s">
        <v>4260</v>
      </c>
      <c r="W880" s="1" t="s">
        <v>38</v>
      </c>
      <c r="X880" s="1" t="s">
        <v>4338</v>
      </c>
      <c r="Y880" s="1" t="s">
        <v>10</v>
      </c>
      <c r="Z880" s="1" t="s">
        <v>4364</v>
      </c>
      <c r="AC880" s="1">
        <v>28</v>
      </c>
    </row>
    <row r="881" spans="1:29" ht="13.5" customHeight="1">
      <c r="A881" s="5" t="str">
        <f t="shared" si="45"/>
        <v>1861_화현내_0174</v>
      </c>
      <c r="B881" s="1">
        <v>1861</v>
      </c>
      <c r="C881" s="1" t="s">
        <v>9339</v>
      </c>
      <c r="D881" s="1" t="s">
        <v>9340</v>
      </c>
      <c r="E881" s="1">
        <v>880</v>
      </c>
      <c r="F881" s="1">
        <v>6</v>
      </c>
      <c r="G881" s="1" t="s">
        <v>2529</v>
      </c>
      <c r="H881" s="1" t="s">
        <v>4196</v>
      </c>
      <c r="I881" s="1">
        <v>3</v>
      </c>
      <c r="L881" s="1">
        <v>1</v>
      </c>
      <c r="M881" s="1" t="s">
        <v>8358</v>
      </c>
      <c r="N881" s="1" t="s">
        <v>8359</v>
      </c>
      <c r="S881" s="1" t="s">
        <v>181</v>
      </c>
      <c r="T881" s="1" t="s">
        <v>4259</v>
      </c>
      <c r="Y881" s="1" t="s">
        <v>2621</v>
      </c>
      <c r="Z881" s="1" t="s">
        <v>4800</v>
      </c>
      <c r="AC881" s="1">
        <v>18</v>
      </c>
    </row>
    <row r="882" spans="1:72" ht="13.5" customHeight="1">
      <c r="A882" s="5" t="str">
        <f aca="true" t="shared" si="46" ref="A882:A897">HYPERLINK("http://kyu.snu.ac.kr/sdhj/index.jsp?type=hj/GK14782_00IH_0001_0175.jpg","1861_화현내_0175")</f>
        <v>1861_화현내_0175</v>
      </c>
      <c r="B882" s="1">
        <v>1861</v>
      </c>
      <c r="C882" s="1" t="s">
        <v>9339</v>
      </c>
      <c r="D882" s="1" t="s">
        <v>9340</v>
      </c>
      <c r="E882" s="1">
        <v>881</v>
      </c>
      <c r="F882" s="1">
        <v>6</v>
      </c>
      <c r="G882" s="1" t="s">
        <v>2529</v>
      </c>
      <c r="H882" s="1" t="s">
        <v>4196</v>
      </c>
      <c r="I882" s="1">
        <v>3</v>
      </c>
      <c r="L882" s="1">
        <v>2</v>
      </c>
      <c r="M882" s="1" t="s">
        <v>2613</v>
      </c>
      <c r="N882" s="1" t="s">
        <v>4215</v>
      </c>
      <c r="T882" s="1" t="s">
        <v>8774</v>
      </c>
      <c r="U882" s="1" t="s">
        <v>110</v>
      </c>
      <c r="V882" s="1" t="s">
        <v>4271</v>
      </c>
      <c r="W882" s="1" t="s">
        <v>267</v>
      </c>
      <c r="X882" s="1" t="s">
        <v>4342</v>
      </c>
      <c r="Y882" s="1" t="s">
        <v>2622</v>
      </c>
      <c r="Z882" s="1" t="s">
        <v>4799</v>
      </c>
      <c r="AC882" s="1">
        <v>58</v>
      </c>
      <c r="AD882" s="1" t="s">
        <v>433</v>
      </c>
      <c r="AE882" s="1" t="s">
        <v>5199</v>
      </c>
      <c r="AJ882" s="1" t="s">
        <v>17</v>
      </c>
      <c r="AK882" s="1" t="s">
        <v>5254</v>
      </c>
      <c r="AL882" s="1" t="s">
        <v>104</v>
      </c>
      <c r="AM882" s="1" t="s">
        <v>5261</v>
      </c>
      <c r="AT882" s="1" t="s">
        <v>110</v>
      </c>
      <c r="AU882" s="1" t="s">
        <v>4271</v>
      </c>
      <c r="AV882" s="1" t="s">
        <v>2623</v>
      </c>
      <c r="AW882" s="1" t="s">
        <v>5632</v>
      </c>
      <c r="BG882" s="1" t="s">
        <v>110</v>
      </c>
      <c r="BH882" s="1" t="s">
        <v>4271</v>
      </c>
      <c r="BI882" s="1" t="s">
        <v>2624</v>
      </c>
      <c r="BJ882" s="1" t="s">
        <v>5989</v>
      </c>
      <c r="BK882" s="1" t="s">
        <v>110</v>
      </c>
      <c r="BL882" s="1" t="s">
        <v>4271</v>
      </c>
      <c r="BM882" s="1" t="s">
        <v>2609</v>
      </c>
      <c r="BN882" s="1" t="s">
        <v>6188</v>
      </c>
      <c r="BO882" s="1" t="s">
        <v>110</v>
      </c>
      <c r="BP882" s="1" t="s">
        <v>4271</v>
      </c>
      <c r="BQ882" s="1" t="s">
        <v>2625</v>
      </c>
      <c r="BR882" s="1" t="s">
        <v>7854</v>
      </c>
      <c r="BS882" s="1" t="s">
        <v>141</v>
      </c>
      <c r="BT882" s="1" t="s">
        <v>5296</v>
      </c>
    </row>
    <row r="883" spans="1:72" ht="13.5" customHeight="1">
      <c r="A883" s="5" t="str">
        <f t="shared" si="46"/>
        <v>1861_화현내_0175</v>
      </c>
      <c r="B883" s="1">
        <v>1861</v>
      </c>
      <c r="C883" s="1" t="s">
        <v>9339</v>
      </c>
      <c r="D883" s="1" t="s">
        <v>9340</v>
      </c>
      <c r="E883" s="1">
        <v>882</v>
      </c>
      <c r="F883" s="1">
        <v>6</v>
      </c>
      <c r="G883" s="1" t="s">
        <v>2529</v>
      </c>
      <c r="H883" s="1" t="s">
        <v>4196</v>
      </c>
      <c r="I883" s="1">
        <v>3</v>
      </c>
      <c r="L883" s="1">
        <v>2</v>
      </c>
      <c r="M883" s="1" t="s">
        <v>2613</v>
      </c>
      <c r="N883" s="1" t="s">
        <v>4215</v>
      </c>
      <c r="S883" s="1" t="s">
        <v>49</v>
      </c>
      <c r="T883" s="1" t="s">
        <v>967</v>
      </c>
      <c r="W883" s="1" t="s">
        <v>309</v>
      </c>
      <c r="X883" s="1" t="s">
        <v>4343</v>
      </c>
      <c r="Y883" s="1" t="s">
        <v>10</v>
      </c>
      <c r="Z883" s="1" t="s">
        <v>4364</v>
      </c>
      <c r="AC883" s="1">
        <v>47</v>
      </c>
      <c r="AD883" s="1" t="s">
        <v>133</v>
      </c>
      <c r="AE883" s="1" t="s">
        <v>5247</v>
      </c>
      <c r="AJ883" s="1" t="s">
        <v>17</v>
      </c>
      <c r="AK883" s="1" t="s">
        <v>5254</v>
      </c>
      <c r="AL883" s="1" t="s">
        <v>312</v>
      </c>
      <c r="AM883" s="1" t="s">
        <v>5262</v>
      </c>
      <c r="AT883" s="1" t="s">
        <v>105</v>
      </c>
      <c r="AU883" s="1" t="s">
        <v>4280</v>
      </c>
      <c r="AV883" s="1" t="s">
        <v>1587</v>
      </c>
      <c r="AW883" s="1" t="s">
        <v>4595</v>
      </c>
      <c r="BG883" s="1" t="s">
        <v>105</v>
      </c>
      <c r="BH883" s="1" t="s">
        <v>4280</v>
      </c>
      <c r="BI883" s="1" t="s">
        <v>790</v>
      </c>
      <c r="BJ883" s="1" t="s">
        <v>5450</v>
      </c>
      <c r="BK883" s="1" t="s">
        <v>105</v>
      </c>
      <c r="BL883" s="1" t="s">
        <v>4280</v>
      </c>
      <c r="BM883" s="1" t="s">
        <v>2626</v>
      </c>
      <c r="BN883" s="1" t="s">
        <v>6607</v>
      </c>
      <c r="BO883" s="1" t="s">
        <v>105</v>
      </c>
      <c r="BP883" s="1" t="s">
        <v>4280</v>
      </c>
      <c r="BQ883" s="1" t="s">
        <v>2627</v>
      </c>
      <c r="BR883" s="1" t="s">
        <v>7055</v>
      </c>
      <c r="BS883" s="1" t="s">
        <v>95</v>
      </c>
      <c r="BT883" s="1" t="s">
        <v>5256</v>
      </c>
    </row>
    <row r="884" spans="1:31" ht="13.5" customHeight="1">
      <c r="A884" s="5" t="str">
        <f t="shared" si="46"/>
        <v>1861_화현내_0175</v>
      </c>
      <c r="B884" s="1">
        <v>1861</v>
      </c>
      <c r="C884" s="1" t="s">
        <v>9339</v>
      </c>
      <c r="D884" s="1" t="s">
        <v>9340</v>
      </c>
      <c r="E884" s="1">
        <v>883</v>
      </c>
      <c r="F884" s="1">
        <v>6</v>
      </c>
      <c r="G884" s="1" t="s">
        <v>2529</v>
      </c>
      <c r="H884" s="1" t="s">
        <v>4196</v>
      </c>
      <c r="I884" s="1">
        <v>3</v>
      </c>
      <c r="L884" s="1">
        <v>2</v>
      </c>
      <c r="M884" s="1" t="s">
        <v>2613</v>
      </c>
      <c r="N884" s="1" t="s">
        <v>4215</v>
      </c>
      <c r="S884" s="1" t="s">
        <v>181</v>
      </c>
      <c r="T884" s="1" t="s">
        <v>4259</v>
      </c>
      <c r="Y884" s="1" t="s">
        <v>2628</v>
      </c>
      <c r="Z884" s="1" t="s">
        <v>4516</v>
      </c>
      <c r="AC884" s="1">
        <v>15</v>
      </c>
      <c r="AD884" s="1" t="s">
        <v>700</v>
      </c>
      <c r="AE884" s="1" t="s">
        <v>5224</v>
      </c>
    </row>
    <row r="885" spans="1:72" ht="13.5" customHeight="1">
      <c r="A885" s="5" t="str">
        <f t="shared" si="46"/>
        <v>1861_화현내_0175</v>
      </c>
      <c r="B885" s="1">
        <v>1861</v>
      </c>
      <c r="C885" s="1" t="s">
        <v>9339</v>
      </c>
      <c r="D885" s="1" t="s">
        <v>9340</v>
      </c>
      <c r="E885" s="1">
        <v>884</v>
      </c>
      <c r="F885" s="1">
        <v>6</v>
      </c>
      <c r="G885" s="1" t="s">
        <v>2529</v>
      </c>
      <c r="H885" s="1" t="s">
        <v>4196</v>
      </c>
      <c r="I885" s="1">
        <v>3</v>
      </c>
      <c r="L885" s="1">
        <v>3</v>
      </c>
      <c r="M885" s="1" t="s">
        <v>8360</v>
      </c>
      <c r="N885" s="1" t="s">
        <v>8361</v>
      </c>
      <c r="T885" s="1" t="s">
        <v>8795</v>
      </c>
      <c r="U885" s="1" t="s">
        <v>110</v>
      </c>
      <c r="V885" s="1" t="s">
        <v>4271</v>
      </c>
      <c r="W885" s="1" t="s">
        <v>290</v>
      </c>
      <c r="X885" s="1" t="s">
        <v>4337</v>
      </c>
      <c r="Y885" s="1" t="s">
        <v>2629</v>
      </c>
      <c r="Z885" s="1" t="s">
        <v>4798</v>
      </c>
      <c r="AC885" s="1">
        <v>47</v>
      </c>
      <c r="AD885" s="1" t="s">
        <v>133</v>
      </c>
      <c r="AE885" s="1" t="s">
        <v>5247</v>
      </c>
      <c r="AJ885" s="1" t="s">
        <v>17</v>
      </c>
      <c r="AK885" s="1" t="s">
        <v>5254</v>
      </c>
      <c r="AL885" s="1" t="s">
        <v>130</v>
      </c>
      <c r="AM885" s="1" t="s">
        <v>5257</v>
      </c>
      <c r="AT885" s="1" t="s">
        <v>110</v>
      </c>
      <c r="AU885" s="1" t="s">
        <v>4271</v>
      </c>
      <c r="AV885" s="1" t="s">
        <v>2630</v>
      </c>
      <c r="AW885" s="1" t="s">
        <v>5631</v>
      </c>
      <c r="BG885" s="1" t="s">
        <v>110</v>
      </c>
      <c r="BH885" s="1" t="s">
        <v>4271</v>
      </c>
      <c r="BI885" s="1" t="s">
        <v>1781</v>
      </c>
      <c r="BJ885" s="1" t="s">
        <v>6187</v>
      </c>
      <c r="BK885" s="1" t="s">
        <v>110</v>
      </c>
      <c r="BL885" s="1" t="s">
        <v>4271</v>
      </c>
      <c r="BM885" s="1" t="s">
        <v>2631</v>
      </c>
      <c r="BN885" s="1" t="s">
        <v>5988</v>
      </c>
      <c r="BO885" s="1" t="s">
        <v>110</v>
      </c>
      <c r="BP885" s="1" t="s">
        <v>4271</v>
      </c>
      <c r="BQ885" s="1" t="s">
        <v>2632</v>
      </c>
      <c r="BR885" s="1" t="s">
        <v>7566</v>
      </c>
      <c r="BS885" s="1" t="s">
        <v>88</v>
      </c>
      <c r="BT885" s="1" t="s">
        <v>7489</v>
      </c>
    </row>
    <row r="886" spans="1:72" ht="13.5" customHeight="1">
      <c r="A886" s="5" t="str">
        <f t="shared" si="46"/>
        <v>1861_화현내_0175</v>
      </c>
      <c r="B886" s="1">
        <v>1861</v>
      </c>
      <c r="C886" s="1" t="s">
        <v>9339</v>
      </c>
      <c r="D886" s="1" t="s">
        <v>9340</v>
      </c>
      <c r="E886" s="1">
        <v>885</v>
      </c>
      <c r="F886" s="1">
        <v>6</v>
      </c>
      <c r="G886" s="1" t="s">
        <v>2529</v>
      </c>
      <c r="H886" s="1" t="s">
        <v>4196</v>
      </c>
      <c r="I886" s="1">
        <v>3</v>
      </c>
      <c r="L886" s="1">
        <v>3</v>
      </c>
      <c r="M886" s="1" t="s">
        <v>8360</v>
      </c>
      <c r="N886" s="1" t="s">
        <v>8361</v>
      </c>
      <c r="S886" s="1" t="s">
        <v>49</v>
      </c>
      <c r="T886" s="1" t="s">
        <v>967</v>
      </c>
      <c r="W886" s="1" t="s">
        <v>139</v>
      </c>
      <c r="X886" s="1" t="s">
        <v>9168</v>
      </c>
      <c r="Y886" s="1" t="s">
        <v>10</v>
      </c>
      <c r="Z886" s="1" t="s">
        <v>4364</v>
      </c>
      <c r="AC886" s="1">
        <v>47</v>
      </c>
      <c r="AD886" s="1" t="s">
        <v>133</v>
      </c>
      <c r="AE886" s="1" t="s">
        <v>5247</v>
      </c>
      <c r="AJ886" s="1" t="s">
        <v>17</v>
      </c>
      <c r="AK886" s="1" t="s">
        <v>5254</v>
      </c>
      <c r="AL886" s="1" t="s">
        <v>141</v>
      </c>
      <c r="AM886" s="1" t="s">
        <v>5296</v>
      </c>
      <c r="AT886" s="1" t="s">
        <v>110</v>
      </c>
      <c r="AU886" s="1" t="s">
        <v>4271</v>
      </c>
      <c r="AV886" s="1" t="s">
        <v>2633</v>
      </c>
      <c r="AW886" s="1" t="s">
        <v>5630</v>
      </c>
      <c r="BG886" s="1" t="s">
        <v>110</v>
      </c>
      <c r="BH886" s="1" t="s">
        <v>4271</v>
      </c>
      <c r="BI886" s="1" t="s">
        <v>2634</v>
      </c>
      <c r="BJ886" s="1" t="s">
        <v>6186</v>
      </c>
      <c r="BK886" s="1" t="s">
        <v>110</v>
      </c>
      <c r="BL886" s="1" t="s">
        <v>4271</v>
      </c>
      <c r="BM886" s="1" t="s">
        <v>2635</v>
      </c>
      <c r="BN886" s="1" t="s">
        <v>6612</v>
      </c>
      <c r="BO886" s="1" t="s">
        <v>110</v>
      </c>
      <c r="BP886" s="1" t="s">
        <v>4271</v>
      </c>
      <c r="BQ886" s="1" t="s">
        <v>2636</v>
      </c>
      <c r="BR886" s="1" t="s">
        <v>7072</v>
      </c>
      <c r="BS886" s="1" t="s">
        <v>91</v>
      </c>
      <c r="BT886" s="1" t="s">
        <v>5274</v>
      </c>
    </row>
    <row r="887" spans="1:31" ht="13.5" customHeight="1">
      <c r="A887" s="5" t="str">
        <f t="shared" si="46"/>
        <v>1861_화현내_0175</v>
      </c>
      <c r="B887" s="1">
        <v>1861</v>
      </c>
      <c r="C887" s="1" t="s">
        <v>9339</v>
      </c>
      <c r="D887" s="1" t="s">
        <v>9340</v>
      </c>
      <c r="E887" s="1">
        <v>886</v>
      </c>
      <c r="F887" s="1">
        <v>6</v>
      </c>
      <c r="G887" s="1" t="s">
        <v>2529</v>
      </c>
      <c r="H887" s="1" t="s">
        <v>4196</v>
      </c>
      <c r="I887" s="1">
        <v>3</v>
      </c>
      <c r="L887" s="1">
        <v>3</v>
      </c>
      <c r="M887" s="1" t="s">
        <v>8360</v>
      </c>
      <c r="N887" s="1" t="s">
        <v>8361</v>
      </c>
      <c r="S887" s="1" t="s">
        <v>297</v>
      </c>
      <c r="T887" s="1" t="s">
        <v>4258</v>
      </c>
      <c r="AC887" s="1">
        <v>15</v>
      </c>
      <c r="AD887" s="1" t="s">
        <v>700</v>
      </c>
      <c r="AE887" s="1" t="s">
        <v>5224</v>
      </c>
    </row>
    <row r="888" spans="1:31" ht="13.5" customHeight="1">
      <c r="A888" s="5" t="str">
        <f t="shared" si="46"/>
        <v>1861_화현내_0175</v>
      </c>
      <c r="B888" s="1">
        <v>1861</v>
      </c>
      <c r="C888" s="1" t="s">
        <v>9339</v>
      </c>
      <c r="D888" s="1" t="s">
        <v>9340</v>
      </c>
      <c r="E888" s="1">
        <v>887</v>
      </c>
      <c r="F888" s="1">
        <v>6</v>
      </c>
      <c r="G888" s="1" t="s">
        <v>2529</v>
      </c>
      <c r="H888" s="1" t="s">
        <v>4196</v>
      </c>
      <c r="I888" s="1">
        <v>3</v>
      </c>
      <c r="L888" s="1">
        <v>3</v>
      </c>
      <c r="M888" s="1" t="s">
        <v>8360</v>
      </c>
      <c r="N888" s="1" t="s">
        <v>8361</v>
      </c>
      <c r="S888" s="1" t="s">
        <v>181</v>
      </c>
      <c r="T888" s="1" t="s">
        <v>4259</v>
      </c>
      <c r="Y888" s="1" t="s">
        <v>2637</v>
      </c>
      <c r="Z888" s="1" t="s">
        <v>4494</v>
      </c>
      <c r="AC888" s="1">
        <v>12</v>
      </c>
      <c r="AD888" s="1" t="s">
        <v>98</v>
      </c>
      <c r="AE888" s="1" t="s">
        <v>5192</v>
      </c>
    </row>
    <row r="889" spans="1:72" ht="13.5" customHeight="1">
      <c r="A889" s="5" t="str">
        <f t="shared" si="46"/>
        <v>1861_화현내_0175</v>
      </c>
      <c r="B889" s="1">
        <v>1861</v>
      </c>
      <c r="C889" s="1" t="s">
        <v>9339</v>
      </c>
      <c r="D889" s="1" t="s">
        <v>9340</v>
      </c>
      <c r="E889" s="1">
        <v>888</v>
      </c>
      <c r="F889" s="1">
        <v>6</v>
      </c>
      <c r="G889" s="1" t="s">
        <v>2529</v>
      </c>
      <c r="H889" s="1" t="s">
        <v>4196</v>
      </c>
      <c r="I889" s="1">
        <v>3</v>
      </c>
      <c r="L889" s="1">
        <v>4</v>
      </c>
      <c r="M889" s="1" t="s">
        <v>8362</v>
      </c>
      <c r="N889" s="1" t="s">
        <v>8363</v>
      </c>
      <c r="O889" s="1" t="s">
        <v>6</v>
      </c>
      <c r="P889" s="1" t="s">
        <v>4255</v>
      </c>
      <c r="T889" s="1" t="s">
        <v>9105</v>
      </c>
      <c r="U889" s="1" t="s">
        <v>110</v>
      </c>
      <c r="V889" s="1" t="s">
        <v>4271</v>
      </c>
      <c r="W889" s="1" t="s">
        <v>97</v>
      </c>
      <c r="X889" s="1" t="s">
        <v>9161</v>
      </c>
      <c r="Y889" s="1" t="s">
        <v>2638</v>
      </c>
      <c r="Z889" s="1" t="s">
        <v>4797</v>
      </c>
      <c r="AC889" s="1">
        <v>34</v>
      </c>
      <c r="AD889" s="1" t="s">
        <v>205</v>
      </c>
      <c r="AE889" s="1" t="s">
        <v>5214</v>
      </c>
      <c r="AJ889" s="1" t="s">
        <v>17</v>
      </c>
      <c r="AK889" s="1" t="s">
        <v>5254</v>
      </c>
      <c r="AL889" s="1" t="s">
        <v>79</v>
      </c>
      <c r="AM889" s="1" t="s">
        <v>5283</v>
      </c>
      <c r="AT889" s="1" t="s">
        <v>110</v>
      </c>
      <c r="AU889" s="1" t="s">
        <v>4271</v>
      </c>
      <c r="AV889" s="1" t="s">
        <v>2639</v>
      </c>
      <c r="AW889" s="1" t="s">
        <v>5478</v>
      </c>
      <c r="BG889" s="1" t="s">
        <v>110</v>
      </c>
      <c r="BH889" s="1" t="s">
        <v>4271</v>
      </c>
      <c r="BI889" s="1" t="s">
        <v>2640</v>
      </c>
      <c r="BJ889" s="1" t="s">
        <v>4385</v>
      </c>
      <c r="BK889" s="1" t="s">
        <v>110</v>
      </c>
      <c r="BL889" s="1" t="s">
        <v>4271</v>
      </c>
      <c r="BM889" s="1" t="s">
        <v>2641</v>
      </c>
      <c r="BN889" s="1" t="s">
        <v>6171</v>
      </c>
      <c r="BO889" s="1" t="s">
        <v>105</v>
      </c>
      <c r="BP889" s="1" t="s">
        <v>4280</v>
      </c>
      <c r="BQ889" s="1" t="s">
        <v>2642</v>
      </c>
      <c r="BR889" s="1" t="s">
        <v>6964</v>
      </c>
      <c r="BS889" s="1" t="s">
        <v>48</v>
      </c>
      <c r="BT889" s="1" t="s">
        <v>5276</v>
      </c>
    </row>
    <row r="890" spans="1:72" ht="13.5" customHeight="1">
      <c r="A890" s="5" t="str">
        <f t="shared" si="46"/>
        <v>1861_화현내_0175</v>
      </c>
      <c r="B890" s="1">
        <v>1861</v>
      </c>
      <c r="C890" s="1" t="s">
        <v>9339</v>
      </c>
      <c r="D890" s="1" t="s">
        <v>9340</v>
      </c>
      <c r="E890" s="1">
        <v>889</v>
      </c>
      <c r="F890" s="1">
        <v>6</v>
      </c>
      <c r="G890" s="1" t="s">
        <v>2529</v>
      </c>
      <c r="H890" s="1" t="s">
        <v>4196</v>
      </c>
      <c r="I890" s="1">
        <v>3</v>
      </c>
      <c r="L890" s="1">
        <v>4</v>
      </c>
      <c r="M890" s="1" t="s">
        <v>8362</v>
      </c>
      <c r="N890" s="1" t="s">
        <v>8363</v>
      </c>
      <c r="S890" s="1" t="s">
        <v>49</v>
      </c>
      <c r="T890" s="1" t="s">
        <v>967</v>
      </c>
      <c r="W890" s="1" t="s">
        <v>135</v>
      </c>
      <c r="X890" s="1" t="s">
        <v>9169</v>
      </c>
      <c r="Y890" s="1" t="s">
        <v>10</v>
      </c>
      <c r="Z890" s="1" t="s">
        <v>4364</v>
      </c>
      <c r="AC890" s="1">
        <v>34</v>
      </c>
      <c r="AJ890" s="1" t="s">
        <v>17</v>
      </c>
      <c r="AK890" s="1" t="s">
        <v>5254</v>
      </c>
      <c r="AL890" s="1" t="s">
        <v>74</v>
      </c>
      <c r="AM890" s="1" t="s">
        <v>4740</v>
      </c>
      <c r="AT890" s="1" t="s">
        <v>110</v>
      </c>
      <c r="AU890" s="1" t="s">
        <v>4271</v>
      </c>
      <c r="AV890" s="1" t="s">
        <v>2643</v>
      </c>
      <c r="AW890" s="1" t="s">
        <v>7507</v>
      </c>
      <c r="BG890" s="1" t="s">
        <v>110</v>
      </c>
      <c r="BH890" s="1" t="s">
        <v>4271</v>
      </c>
      <c r="BI890" s="1" t="s">
        <v>2644</v>
      </c>
      <c r="BJ890" s="1" t="s">
        <v>5602</v>
      </c>
      <c r="BK890" s="1" t="s">
        <v>110</v>
      </c>
      <c r="BL890" s="1" t="s">
        <v>4271</v>
      </c>
      <c r="BM890" s="1" t="s">
        <v>1975</v>
      </c>
      <c r="BN890" s="1" t="s">
        <v>5723</v>
      </c>
      <c r="BO890" s="1" t="s">
        <v>110</v>
      </c>
      <c r="BP890" s="1" t="s">
        <v>4271</v>
      </c>
      <c r="BQ890" s="1" t="s">
        <v>2645</v>
      </c>
      <c r="BR890" s="1" t="s">
        <v>7617</v>
      </c>
      <c r="BS890" s="1" t="s">
        <v>88</v>
      </c>
      <c r="BT890" s="1" t="s">
        <v>7489</v>
      </c>
    </row>
    <row r="891" spans="1:72" ht="13.5" customHeight="1">
      <c r="A891" s="5" t="str">
        <f t="shared" si="46"/>
        <v>1861_화현내_0175</v>
      </c>
      <c r="B891" s="1">
        <v>1861</v>
      </c>
      <c r="C891" s="1" t="s">
        <v>9339</v>
      </c>
      <c r="D891" s="1" t="s">
        <v>9340</v>
      </c>
      <c r="E891" s="1">
        <v>890</v>
      </c>
      <c r="F891" s="1">
        <v>6</v>
      </c>
      <c r="G891" s="1" t="s">
        <v>2529</v>
      </c>
      <c r="H891" s="1" t="s">
        <v>4196</v>
      </c>
      <c r="I891" s="1">
        <v>3</v>
      </c>
      <c r="L891" s="1">
        <v>5</v>
      </c>
      <c r="M891" s="1" t="s">
        <v>8364</v>
      </c>
      <c r="N891" s="1" t="s">
        <v>8365</v>
      </c>
      <c r="T891" s="1" t="s">
        <v>8806</v>
      </c>
      <c r="U891" s="1" t="s">
        <v>110</v>
      </c>
      <c r="V891" s="1" t="s">
        <v>4271</v>
      </c>
      <c r="W891" s="1" t="s">
        <v>139</v>
      </c>
      <c r="X891" s="1" t="s">
        <v>9170</v>
      </c>
      <c r="Y891" s="1" t="s">
        <v>1101</v>
      </c>
      <c r="Z891" s="1" t="s">
        <v>7472</v>
      </c>
      <c r="AC891" s="1">
        <v>40</v>
      </c>
      <c r="AD891" s="1" t="s">
        <v>40</v>
      </c>
      <c r="AE891" s="1" t="s">
        <v>5219</v>
      </c>
      <c r="AJ891" s="1" t="s">
        <v>17</v>
      </c>
      <c r="AK891" s="1" t="s">
        <v>5254</v>
      </c>
      <c r="AL891" s="1" t="s">
        <v>141</v>
      </c>
      <c r="AM891" s="1" t="s">
        <v>5296</v>
      </c>
      <c r="AT891" s="1" t="s">
        <v>110</v>
      </c>
      <c r="AU891" s="1" t="s">
        <v>4271</v>
      </c>
      <c r="AV891" s="1" t="s">
        <v>2646</v>
      </c>
      <c r="AW891" s="1" t="s">
        <v>5523</v>
      </c>
      <c r="BG891" s="1" t="s">
        <v>110</v>
      </c>
      <c r="BH891" s="1" t="s">
        <v>4271</v>
      </c>
      <c r="BI891" s="1" t="s">
        <v>968</v>
      </c>
      <c r="BJ891" s="1" t="s">
        <v>5856</v>
      </c>
      <c r="BK891" s="1" t="s">
        <v>110</v>
      </c>
      <c r="BL891" s="1" t="s">
        <v>4271</v>
      </c>
      <c r="BM891" s="1" t="s">
        <v>2647</v>
      </c>
      <c r="BN891" s="1" t="s">
        <v>6180</v>
      </c>
      <c r="BO891" s="1" t="s">
        <v>105</v>
      </c>
      <c r="BP891" s="1" t="s">
        <v>4280</v>
      </c>
      <c r="BQ891" s="1" t="s">
        <v>2648</v>
      </c>
      <c r="BR891" s="1" t="s">
        <v>6994</v>
      </c>
      <c r="BS891" s="1" t="s">
        <v>41</v>
      </c>
      <c r="BT891" s="1" t="s">
        <v>5259</v>
      </c>
    </row>
    <row r="892" spans="1:72" ht="13.5" customHeight="1">
      <c r="A892" s="5" t="str">
        <f t="shared" si="46"/>
        <v>1861_화현내_0175</v>
      </c>
      <c r="B892" s="1">
        <v>1861</v>
      </c>
      <c r="C892" s="1" t="s">
        <v>9339</v>
      </c>
      <c r="D892" s="1" t="s">
        <v>9340</v>
      </c>
      <c r="E892" s="1">
        <v>891</v>
      </c>
      <c r="F892" s="1">
        <v>6</v>
      </c>
      <c r="G892" s="1" t="s">
        <v>2529</v>
      </c>
      <c r="H892" s="1" t="s">
        <v>4196</v>
      </c>
      <c r="I892" s="1">
        <v>3</v>
      </c>
      <c r="L892" s="1">
        <v>5</v>
      </c>
      <c r="M892" s="1" t="s">
        <v>8364</v>
      </c>
      <c r="N892" s="1" t="s">
        <v>8365</v>
      </c>
      <c r="S892" s="1" t="s">
        <v>49</v>
      </c>
      <c r="T892" s="1" t="s">
        <v>967</v>
      </c>
      <c r="W892" s="1" t="s">
        <v>97</v>
      </c>
      <c r="X892" s="1" t="s">
        <v>8983</v>
      </c>
      <c r="Y892" s="1" t="s">
        <v>10</v>
      </c>
      <c r="Z892" s="1" t="s">
        <v>4364</v>
      </c>
      <c r="AC892" s="1">
        <v>40</v>
      </c>
      <c r="AD892" s="1" t="s">
        <v>693</v>
      </c>
      <c r="AE892" s="1" t="s">
        <v>5213</v>
      </c>
      <c r="AJ892" s="1" t="s">
        <v>17</v>
      </c>
      <c r="AK892" s="1" t="s">
        <v>5254</v>
      </c>
      <c r="AL892" s="1" t="s">
        <v>88</v>
      </c>
      <c r="AM892" s="1" t="s">
        <v>7489</v>
      </c>
      <c r="AT892" s="1" t="s">
        <v>1433</v>
      </c>
      <c r="AU892" s="1" t="s">
        <v>7434</v>
      </c>
      <c r="AV892" s="1" t="s">
        <v>2649</v>
      </c>
      <c r="AW892" s="1" t="s">
        <v>5629</v>
      </c>
      <c r="BG892" s="1" t="s">
        <v>1304</v>
      </c>
      <c r="BH892" s="1" t="s">
        <v>5334</v>
      </c>
      <c r="BI892" s="1" t="s">
        <v>1518</v>
      </c>
      <c r="BJ892" s="1" t="s">
        <v>4867</v>
      </c>
      <c r="BK892" s="1" t="s">
        <v>1304</v>
      </c>
      <c r="BL892" s="1" t="s">
        <v>5334</v>
      </c>
      <c r="BM892" s="1" t="s">
        <v>2650</v>
      </c>
      <c r="BN892" s="1" t="s">
        <v>6050</v>
      </c>
      <c r="BO892" s="1" t="s">
        <v>105</v>
      </c>
      <c r="BP892" s="1" t="s">
        <v>4280</v>
      </c>
      <c r="BQ892" s="1" t="s">
        <v>2651</v>
      </c>
      <c r="BR892" s="1" t="s">
        <v>7071</v>
      </c>
      <c r="BS892" s="1" t="s">
        <v>148</v>
      </c>
      <c r="BT892" s="1" t="s">
        <v>5286</v>
      </c>
    </row>
    <row r="893" spans="1:72" ht="13.5" customHeight="1">
      <c r="A893" s="5" t="str">
        <f t="shared" si="46"/>
        <v>1861_화현내_0175</v>
      </c>
      <c r="B893" s="1">
        <v>1861</v>
      </c>
      <c r="C893" s="1" t="s">
        <v>9339</v>
      </c>
      <c r="D893" s="1" t="s">
        <v>9340</v>
      </c>
      <c r="E893" s="1">
        <v>892</v>
      </c>
      <c r="F893" s="1">
        <v>6</v>
      </c>
      <c r="G893" s="1" t="s">
        <v>2529</v>
      </c>
      <c r="H893" s="1" t="s">
        <v>4196</v>
      </c>
      <c r="I893" s="1">
        <v>4</v>
      </c>
      <c r="J893" s="1" t="s">
        <v>2652</v>
      </c>
      <c r="K893" s="1" t="s">
        <v>4214</v>
      </c>
      <c r="L893" s="1">
        <v>1</v>
      </c>
      <c r="M893" s="1" t="s">
        <v>2652</v>
      </c>
      <c r="N893" s="1" t="s">
        <v>4214</v>
      </c>
      <c r="T893" s="1" t="s">
        <v>9010</v>
      </c>
      <c r="U893" s="1" t="s">
        <v>110</v>
      </c>
      <c r="V893" s="1" t="s">
        <v>4271</v>
      </c>
      <c r="W893" s="1" t="s">
        <v>2653</v>
      </c>
      <c r="X893" s="1" t="s">
        <v>4345</v>
      </c>
      <c r="Y893" s="1" t="s">
        <v>2654</v>
      </c>
      <c r="Z893" s="1" t="s">
        <v>4796</v>
      </c>
      <c r="AC893" s="1">
        <v>61</v>
      </c>
      <c r="AD893" s="1" t="s">
        <v>192</v>
      </c>
      <c r="AE893" s="1" t="s">
        <v>5234</v>
      </c>
      <c r="AJ893" s="1" t="s">
        <v>17</v>
      </c>
      <c r="AK893" s="1" t="s">
        <v>5254</v>
      </c>
      <c r="AL893" s="1" t="s">
        <v>914</v>
      </c>
      <c r="AM893" s="1" t="s">
        <v>5284</v>
      </c>
      <c r="AT893" s="1" t="s">
        <v>110</v>
      </c>
      <c r="AU893" s="1" t="s">
        <v>4271</v>
      </c>
      <c r="AV893" s="1" t="s">
        <v>2655</v>
      </c>
      <c r="AW893" s="1" t="s">
        <v>5628</v>
      </c>
      <c r="BG893" s="1" t="s">
        <v>855</v>
      </c>
      <c r="BH893" s="1" t="s">
        <v>5338</v>
      </c>
      <c r="BI893" s="1" t="s">
        <v>9171</v>
      </c>
      <c r="BJ893" s="1" t="s">
        <v>6121</v>
      </c>
      <c r="BM893" s="1" t="s">
        <v>2656</v>
      </c>
      <c r="BN893" s="1" t="s">
        <v>6578</v>
      </c>
      <c r="BO893" s="1" t="s">
        <v>105</v>
      </c>
      <c r="BP893" s="1" t="s">
        <v>4280</v>
      </c>
      <c r="BQ893" s="1" t="s">
        <v>2657</v>
      </c>
      <c r="BR893" s="1" t="s">
        <v>7549</v>
      </c>
      <c r="BS893" s="1" t="s">
        <v>88</v>
      </c>
      <c r="BT893" s="1" t="s">
        <v>7489</v>
      </c>
    </row>
    <row r="894" spans="1:72" ht="13.5" customHeight="1">
      <c r="A894" s="5" t="str">
        <f t="shared" si="46"/>
        <v>1861_화현내_0175</v>
      </c>
      <c r="B894" s="1">
        <v>1861</v>
      </c>
      <c r="C894" s="1" t="s">
        <v>9339</v>
      </c>
      <c r="D894" s="1" t="s">
        <v>9340</v>
      </c>
      <c r="E894" s="1">
        <v>893</v>
      </c>
      <c r="F894" s="1">
        <v>6</v>
      </c>
      <c r="G894" s="1" t="s">
        <v>2529</v>
      </c>
      <c r="H894" s="1" t="s">
        <v>4196</v>
      </c>
      <c r="I894" s="1">
        <v>4</v>
      </c>
      <c r="L894" s="1">
        <v>1</v>
      </c>
      <c r="M894" s="1" t="s">
        <v>2652</v>
      </c>
      <c r="N894" s="1" t="s">
        <v>4214</v>
      </c>
      <c r="S894" s="1" t="s">
        <v>49</v>
      </c>
      <c r="T894" s="1" t="s">
        <v>967</v>
      </c>
      <c r="W894" s="1" t="s">
        <v>38</v>
      </c>
      <c r="X894" s="1" t="s">
        <v>4338</v>
      </c>
      <c r="Y894" s="1" t="s">
        <v>10</v>
      </c>
      <c r="Z894" s="1" t="s">
        <v>4364</v>
      </c>
      <c r="AC894" s="1">
        <v>61</v>
      </c>
      <c r="AD894" s="1" t="s">
        <v>192</v>
      </c>
      <c r="AE894" s="1" t="s">
        <v>5234</v>
      </c>
      <c r="AJ894" s="1" t="s">
        <v>17</v>
      </c>
      <c r="AK894" s="1" t="s">
        <v>5254</v>
      </c>
      <c r="AL894" s="1" t="s">
        <v>41</v>
      </c>
      <c r="AM894" s="1" t="s">
        <v>5259</v>
      </c>
      <c r="AT894" s="1" t="s">
        <v>110</v>
      </c>
      <c r="AU894" s="1" t="s">
        <v>4271</v>
      </c>
      <c r="AV894" s="1" t="s">
        <v>2658</v>
      </c>
      <c r="AW894" s="1" t="s">
        <v>5627</v>
      </c>
      <c r="BG894" s="1" t="s">
        <v>110</v>
      </c>
      <c r="BH894" s="1" t="s">
        <v>4271</v>
      </c>
      <c r="BI894" s="1" t="s">
        <v>2659</v>
      </c>
      <c r="BJ894" s="1" t="s">
        <v>6090</v>
      </c>
      <c r="BK894" s="1" t="s">
        <v>1304</v>
      </c>
      <c r="BL894" s="1" t="s">
        <v>5334</v>
      </c>
      <c r="BM894" s="1" t="s">
        <v>1189</v>
      </c>
      <c r="BN894" s="1" t="s">
        <v>5793</v>
      </c>
      <c r="BO894" s="1" t="s">
        <v>110</v>
      </c>
      <c r="BP894" s="1" t="s">
        <v>4271</v>
      </c>
      <c r="BQ894" s="1" t="s">
        <v>2660</v>
      </c>
      <c r="BR894" s="1" t="s">
        <v>7611</v>
      </c>
      <c r="BS894" s="1" t="s">
        <v>88</v>
      </c>
      <c r="BT894" s="1" t="s">
        <v>7489</v>
      </c>
    </row>
    <row r="895" spans="1:31" ht="13.5" customHeight="1">
      <c r="A895" s="5" t="str">
        <f t="shared" si="46"/>
        <v>1861_화현내_0175</v>
      </c>
      <c r="B895" s="1">
        <v>1861</v>
      </c>
      <c r="C895" s="1" t="s">
        <v>9339</v>
      </c>
      <c r="D895" s="1" t="s">
        <v>9340</v>
      </c>
      <c r="E895" s="1">
        <v>894</v>
      </c>
      <c r="F895" s="1">
        <v>6</v>
      </c>
      <c r="G895" s="1" t="s">
        <v>2529</v>
      </c>
      <c r="H895" s="1" t="s">
        <v>4196</v>
      </c>
      <c r="I895" s="1">
        <v>4</v>
      </c>
      <c r="L895" s="1">
        <v>1</v>
      </c>
      <c r="M895" s="1" t="s">
        <v>2652</v>
      </c>
      <c r="N895" s="1" t="s">
        <v>4214</v>
      </c>
      <c r="S895" s="1" t="s">
        <v>181</v>
      </c>
      <c r="T895" s="1" t="s">
        <v>4259</v>
      </c>
      <c r="Y895" s="1" t="s">
        <v>2661</v>
      </c>
      <c r="Z895" s="1" t="s">
        <v>4795</v>
      </c>
      <c r="AC895" s="1">
        <v>25</v>
      </c>
      <c r="AD895" s="1" t="s">
        <v>81</v>
      </c>
      <c r="AE895" s="1" t="s">
        <v>5240</v>
      </c>
    </row>
    <row r="896" spans="1:31" ht="13.5" customHeight="1">
      <c r="A896" s="5" t="str">
        <f t="shared" si="46"/>
        <v>1861_화현내_0175</v>
      </c>
      <c r="B896" s="1">
        <v>1861</v>
      </c>
      <c r="C896" s="1" t="s">
        <v>9339</v>
      </c>
      <c r="D896" s="1" t="s">
        <v>9340</v>
      </c>
      <c r="E896" s="1">
        <v>895</v>
      </c>
      <c r="F896" s="1">
        <v>6</v>
      </c>
      <c r="G896" s="1" t="s">
        <v>2529</v>
      </c>
      <c r="H896" s="1" t="s">
        <v>4196</v>
      </c>
      <c r="I896" s="1">
        <v>4</v>
      </c>
      <c r="L896" s="1">
        <v>1</v>
      </c>
      <c r="M896" s="1" t="s">
        <v>2652</v>
      </c>
      <c r="N896" s="1" t="s">
        <v>4214</v>
      </c>
      <c r="S896" s="1" t="s">
        <v>184</v>
      </c>
      <c r="T896" s="1" t="s">
        <v>4260</v>
      </c>
      <c r="W896" s="1" t="s">
        <v>334</v>
      </c>
      <c r="X896" s="1" t="s">
        <v>4352</v>
      </c>
      <c r="Y896" s="1" t="s">
        <v>10</v>
      </c>
      <c r="Z896" s="1" t="s">
        <v>4364</v>
      </c>
      <c r="AC896" s="1">
        <v>25</v>
      </c>
      <c r="AD896" s="1" t="s">
        <v>81</v>
      </c>
      <c r="AE896" s="1" t="s">
        <v>5240</v>
      </c>
    </row>
    <row r="897" spans="1:72" ht="13.5" customHeight="1">
      <c r="A897" s="5" t="str">
        <f t="shared" si="46"/>
        <v>1861_화현내_0175</v>
      </c>
      <c r="B897" s="1">
        <v>1861</v>
      </c>
      <c r="C897" s="1" t="s">
        <v>9339</v>
      </c>
      <c r="D897" s="1" t="s">
        <v>9340</v>
      </c>
      <c r="E897" s="1">
        <v>896</v>
      </c>
      <c r="F897" s="1">
        <v>6</v>
      </c>
      <c r="G897" s="1" t="s">
        <v>2529</v>
      </c>
      <c r="H897" s="1" t="s">
        <v>4196</v>
      </c>
      <c r="I897" s="1">
        <v>4</v>
      </c>
      <c r="L897" s="1">
        <v>2</v>
      </c>
      <c r="M897" s="1" t="s">
        <v>8366</v>
      </c>
      <c r="N897" s="1" t="s">
        <v>8367</v>
      </c>
      <c r="T897" s="1" t="s">
        <v>9105</v>
      </c>
      <c r="U897" s="1" t="s">
        <v>110</v>
      </c>
      <c r="V897" s="1" t="s">
        <v>4271</v>
      </c>
      <c r="W897" s="1" t="s">
        <v>38</v>
      </c>
      <c r="X897" s="1" t="s">
        <v>4338</v>
      </c>
      <c r="Y897" s="1" t="s">
        <v>2662</v>
      </c>
      <c r="Z897" s="1" t="s">
        <v>4794</v>
      </c>
      <c r="AC897" s="1">
        <v>46</v>
      </c>
      <c r="AD897" s="1" t="s">
        <v>90</v>
      </c>
      <c r="AE897" s="1" t="s">
        <v>5195</v>
      </c>
      <c r="AJ897" s="1" t="s">
        <v>17</v>
      </c>
      <c r="AK897" s="1" t="s">
        <v>5254</v>
      </c>
      <c r="AL897" s="1" t="s">
        <v>41</v>
      </c>
      <c r="AM897" s="1" t="s">
        <v>5259</v>
      </c>
      <c r="AT897" s="1" t="s">
        <v>110</v>
      </c>
      <c r="AU897" s="1" t="s">
        <v>4271</v>
      </c>
      <c r="AV897" s="1" t="s">
        <v>2663</v>
      </c>
      <c r="AW897" s="1" t="s">
        <v>5482</v>
      </c>
      <c r="BG897" s="1" t="s">
        <v>110</v>
      </c>
      <c r="BH897" s="1" t="s">
        <v>4271</v>
      </c>
      <c r="BI897" s="1" t="s">
        <v>998</v>
      </c>
      <c r="BJ897" s="1" t="s">
        <v>5622</v>
      </c>
      <c r="BK897" s="1" t="s">
        <v>110</v>
      </c>
      <c r="BL897" s="1" t="s">
        <v>4271</v>
      </c>
      <c r="BM897" s="1" t="s">
        <v>955</v>
      </c>
      <c r="BN897" s="1" t="s">
        <v>5877</v>
      </c>
      <c r="BO897" s="1" t="s">
        <v>110</v>
      </c>
      <c r="BP897" s="1" t="s">
        <v>4271</v>
      </c>
      <c r="BQ897" s="1" t="s">
        <v>2664</v>
      </c>
      <c r="BR897" s="1" t="s">
        <v>7070</v>
      </c>
      <c r="BS897" s="1" t="s">
        <v>91</v>
      </c>
      <c r="BT897" s="1" t="s">
        <v>5274</v>
      </c>
    </row>
    <row r="898" spans="1:72" ht="13.5" customHeight="1">
      <c r="A898" s="5" t="str">
        <f aca="true" t="shared" si="47" ref="A898:A923">HYPERLINK("http://kyu.snu.ac.kr/sdhj/index.jsp?type=hj/GK14782_00IH_0001_0176.jpg","1861_화현내_0176")</f>
        <v>1861_화현내_0176</v>
      </c>
      <c r="B898" s="1">
        <v>1861</v>
      </c>
      <c r="C898" s="1" t="s">
        <v>9339</v>
      </c>
      <c r="D898" s="1" t="s">
        <v>9340</v>
      </c>
      <c r="E898" s="1">
        <v>897</v>
      </c>
      <c r="F898" s="1">
        <v>6</v>
      </c>
      <c r="G898" s="1" t="s">
        <v>2529</v>
      </c>
      <c r="H898" s="1" t="s">
        <v>4196</v>
      </c>
      <c r="I898" s="1">
        <v>4</v>
      </c>
      <c r="L898" s="1">
        <v>2</v>
      </c>
      <c r="M898" s="1" t="s">
        <v>8366</v>
      </c>
      <c r="N898" s="1" t="s">
        <v>8367</v>
      </c>
      <c r="S898" s="1" t="s">
        <v>49</v>
      </c>
      <c r="T898" s="1" t="s">
        <v>967</v>
      </c>
      <c r="W898" s="1" t="s">
        <v>72</v>
      </c>
      <c r="X898" s="1" t="s">
        <v>4341</v>
      </c>
      <c r="Y898" s="1" t="s">
        <v>10</v>
      </c>
      <c r="Z898" s="1" t="s">
        <v>4364</v>
      </c>
      <c r="AC898" s="1">
        <v>46</v>
      </c>
      <c r="AD898" s="1" t="s">
        <v>90</v>
      </c>
      <c r="AE898" s="1" t="s">
        <v>5195</v>
      </c>
      <c r="AJ898" s="1" t="s">
        <v>17</v>
      </c>
      <c r="AK898" s="1" t="s">
        <v>5254</v>
      </c>
      <c r="AL898" s="1" t="s">
        <v>1742</v>
      </c>
      <c r="AM898" s="1" t="s">
        <v>5268</v>
      </c>
      <c r="AT898" s="1" t="s">
        <v>105</v>
      </c>
      <c r="AU898" s="1" t="s">
        <v>4280</v>
      </c>
      <c r="AV898" s="1" t="s">
        <v>2665</v>
      </c>
      <c r="AW898" s="1" t="s">
        <v>5442</v>
      </c>
      <c r="BG898" s="1" t="s">
        <v>105</v>
      </c>
      <c r="BH898" s="1" t="s">
        <v>4280</v>
      </c>
      <c r="BI898" s="1" t="s">
        <v>2666</v>
      </c>
      <c r="BJ898" s="1" t="s">
        <v>5365</v>
      </c>
      <c r="BK898" s="1" t="s">
        <v>105</v>
      </c>
      <c r="BL898" s="1" t="s">
        <v>4280</v>
      </c>
      <c r="BM898" s="1" t="s">
        <v>2667</v>
      </c>
      <c r="BN898" s="1" t="s">
        <v>6611</v>
      </c>
      <c r="BO898" s="1" t="s">
        <v>105</v>
      </c>
      <c r="BP898" s="1" t="s">
        <v>4280</v>
      </c>
      <c r="BQ898" s="1" t="s">
        <v>2668</v>
      </c>
      <c r="BR898" s="1" t="s">
        <v>7069</v>
      </c>
      <c r="BS898" s="1" t="s">
        <v>772</v>
      </c>
      <c r="BT898" s="1" t="s">
        <v>5316</v>
      </c>
    </row>
    <row r="899" spans="1:29" ht="13.5" customHeight="1">
      <c r="A899" s="5" t="str">
        <f t="shared" si="47"/>
        <v>1861_화현내_0176</v>
      </c>
      <c r="B899" s="1">
        <v>1861</v>
      </c>
      <c r="C899" s="1" t="s">
        <v>9339</v>
      </c>
      <c r="D899" s="1" t="s">
        <v>9340</v>
      </c>
      <c r="E899" s="1">
        <v>898</v>
      </c>
      <c r="F899" s="1">
        <v>6</v>
      </c>
      <c r="G899" s="1" t="s">
        <v>2529</v>
      </c>
      <c r="H899" s="1" t="s">
        <v>4196</v>
      </c>
      <c r="I899" s="1">
        <v>4</v>
      </c>
      <c r="L899" s="1">
        <v>2</v>
      </c>
      <c r="M899" s="1" t="s">
        <v>8366</v>
      </c>
      <c r="N899" s="1" t="s">
        <v>8367</v>
      </c>
      <c r="S899" s="1" t="s">
        <v>96</v>
      </c>
      <c r="T899" s="1" t="s">
        <v>4261</v>
      </c>
      <c r="W899" s="1" t="s">
        <v>89</v>
      </c>
      <c r="X899" s="1" t="s">
        <v>4357</v>
      </c>
      <c r="Y899" s="1" t="s">
        <v>10</v>
      </c>
      <c r="Z899" s="1" t="s">
        <v>4364</v>
      </c>
      <c r="AC899" s="1">
        <v>85</v>
      </c>
    </row>
    <row r="900" spans="1:29" ht="13.5" customHeight="1">
      <c r="A900" s="5" t="str">
        <f t="shared" si="47"/>
        <v>1861_화현내_0176</v>
      </c>
      <c r="B900" s="1">
        <v>1861</v>
      </c>
      <c r="C900" s="1" t="s">
        <v>9339</v>
      </c>
      <c r="D900" s="1" t="s">
        <v>9340</v>
      </c>
      <c r="E900" s="1">
        <v>899</v>
      </c>
      <c r="F900" s="1">
        <v>6</v>
      </c>
      <c r="G900" s="1" t="s">
        <v>2529</v>
      </c>
      <c r="H900" s="1" t="s">
        <v>4196</v>
      </c>
      <c r="I900" s="1">
        <v>4</v>
      </c>
      <c r="L900" s="1">
        <v>2</v>
      </c>
      <c r="M900" s="1" t="s">
        <v>8366</v>
      </c>
      <c r="N900" s="1" t="s">
        <v>8367</v>
      </c>
      <c r="S900" s="1" t="s">
        <v>181</v>
      </c>
      <c r="T900" s="1" t="s">
        <v>4259</v>
      </c>
      <c r="Y900" s="1" t="s">
        <v>132</v>
      </c>
      <c r="Z900" s="1" t="s">
        <v>4793</v>
      </c>
      <c r="AC900" s="1">
        <v>23</v>
      </c>
    </row>
    <row r="901" spans="1:29" ht="13.5" customHeight="1">
      <c r="A901" s="5" t="str">
        <f t="shared" si="47"/>
        <v>1861_화현내_0176</v>
      </c>
      <c r="B901" s="1">
        <v>1861</v>
      </c>
      <c r="C901" s="1" t="s">
        <v>9339</v>
      </c>
      <c r="D901" s="1" t="s">
        <v>9340</v>
      </c>
      <c r="E901" s="1">
        <v>900</v>
      </c>
      <c r="F901" s="1">
        <v>6</v>
      </c>
      <c r="G901" s="1" t="s">
        <v>2529</v>
      </c>
      <c r="H901" s="1" t="s">
        <v>4196</v>
      </c>
      <c r="I901" s="1">
        <v>4</v>
      </c>
      <c r="L901" s="1">
        <v>2</v>
      </c>
      <c r="M901" s="1" t="s">
        <v>8366</v>
      </c>
      <c r="N901" s="1" t="s">
        <v>8367</v>
      </c>
      <c r="S901" s="1" t="s">
        <v>184</v>
      </c>
      <c r="T901" s="1" t="s">
        <v>4260</v>
      </c>
      <c r="W901" s="1" t="s">
        <v>135</v>
      </c>
      <c r="X901" s="1" t="s">
        <v>9169</v>
      </c>
      <c r="Y901" s="1" t="s">
        <v>10</v>
      </c>
      <c r="Z901" s="1" t="s">
        <v>4364</v>
      </c>
      <c r="AC901" s="1">
        <v>23</v>
      </c>
    </row>
    <row r="902" spans="1:29" ht="13.5" customHeight="1">
      <c r="A902" s="5" t="str">
        <f t="shared" si="47"/>
        <v>1861_화현내_0176</v>
      </c>
      <c r="B902" s="1">
        <v>1861</v>
      </c>
      <c r="C902" s="1" t="s">
        <v>9339</v>
      </c>
      <c r="D902" s="1" t="s">
        <v>9340</v>
      </c>
      <c r="E902" s="1">
        <v>901</v>
      </c>
      <c r="F902" s="1">
        <v>6</v>
      </c>
      <c r="G902" s="1" t="s">
        <v>2529</v>
      </c>
      <c r="H902" s="1" t="s">
        <v>4196</v>
      </c>
      <c r="I902" s="1">
        <v>4</v>
      </c>
      <c r="L902" s="1">
        <v>2</v>
      </c>
      <c r="M902" s="1" t="s">
        <v>8366</v>
      </c>
      <c r="N902" s="1" t="s">
        <v>8367</v>
      </c>
      <c r="S902" s="1" t="s">
        <v>181</v>
      </c>
      <c r="T902" s="1" t="s">
        <v>4259</v>
      </c>
      <c r="Y902" s="1" t="s">
        <v>2669</v>
      </c>
      <c r="Z902" s="1" t="s">
        <v>4585</v>
      </c>
      <c r="AC902" s="1">
        <v>18</v>
      </c>
    </row>
    <row r="903" spans="1:72" ht="13.5" customHeight="1">
      <c r="A903" s="5" t="str">
        <f t="shared" si="47"/>
        <v>1861_화현내_0176</v>
      </c>
      <c r="B903" s="1">
        <v>1861</v>
      </c>
      <c r="C903" s="1" t="s">
        <v>9339</v>
      </c>
      <c r="D903" s="1" t="s">
        <v>9340</v>
      </c>
      <c r="E903" s="1">
        <v>902</v>
      </c>
      <c r="F903" s="1">
        <v>6</v>
      </c>
      <c r="G903" s="1" t="s">
        <v>2529</v>
      </c>
      <c r="H903" s="1" t="s">
        <v>4196</v>
      </c>
      <c r="I903" s="1">
        <v>4</v>
      </c>
      <c r="L903" s="1">
        <v>3</v>
      </c>
      <c r="M903" s="1" t="s">
        <v>8368</v>
      </c>
      <c r="N903" s="1" t="s">
        <v>8369</v>
      </c>
      <c r="T903" s="1" t="s">
        <v>8977</v>
      </c>
      <c r="U903" s="1" t="s">
        <v>110</v>
      </c>
      <c r="V903" s="1" t="s">
        <v>4271</v>
      </c>
      <c r="W903" s="1" t="s">
        <v>97</v>
      </c>
      <c r="X903" s="1" t="s">
        <v>8979</v>
      </c>
      <c r="Y903" s="1" t="s">
        <v>2670</v>
      </c>
      <c r="Z903" s="1" t="s">
        <v>4792</v>
      </c>
      <c r="AC903" s="1">
        <v>46</v>
      </c>
      <c r="AD903" s="1" t="s">
        <v>90</v>
      </c>
      <c r="AE903" s="1" t="s">
        <v>5195</v>
      </c>
      <c r="AJ903" s="1" t="s">
        <v>17</v>
      </c>
      <c r="AK903" s="1" t="s">
        <v>5254</v>
      </c>
      <c r="AL903" s="1" t="s">
        <v>88</v>
      </c>
      <c r="AM903" s="1" t="s">
        <v>7489</v>
      </c>
      <c r="AT903" s="1" t="s">
        <v>1503</v>
      </c>
      <c r="AU903" s="1" t="s">
        <v>5336</v>
      </c>
      <c r="AV903" s="1" t="s">
        <v>2671</v>
      </c>
      <c r="AW903" s="1" t="s">
        <v>5626</v>
      </c>
      <c r="BG903" s="1" t="s">
        <v>1304</v>
      </c>
      <c r="BH903" s="1" t="s">
        <v>5334</v>
      </c>
      <c r="BI903" s="1" t="s">
        <v>2672</v>
      </c>
      <c r="BJ903" s="1" t="s">
        <v>7514</v>
      </c>
      <c r="BK903" s="1" t="s">
        <v>1304</v>
      </c>
      <c r="BL903" s="1" t="s">
        <v>5334</v>
      </c>
      <c r="BM903" s="1" t="s">
        <v>2673</v>
      </c>
      <c r="BN903" s="1" t="s">
        <v>6030</v>
      </c>
      <c r="BO903" s="1" t="s">
        <v>110</v>
      </c>
      <c r="BP903" s="1" t="s">
        <v>4271</v>
      </c>
      <c r="BQ903" s="1" t="s">
        <v>2674</v>
      </c>
      <c r="BR903" s="1" t="s">
        <v>7866</v>
      </c>
      <c r="BS903" s="1" t="s">
        <v>141</v>
      </c>
      <c r="BT903" s="1" t="s">
        <v>5296</v>
      </c>
    </row>
    <row r="904" spans="1:72" ht="13.5" customHeight="1">
      <c r="A904" s="5" t="str">
        <f t="shared" si="47"/>
        <v>1861_화현내_0176</v>
      </c>
      <c r="B904" s="1">
        <v>1861</v>
      </c>
      <c r="C904" s="1" t="s">
        <v>9339</v>
      </c>
      <c r="D904" s="1" t="s">
        <v>9340</v>
      </c>
      <c r="E904" s="1">
        <v>903</v>
      </c>
      <c r="F904" s="1">
        <v>6</v>
      </c>
      <c r="G904" s="1" t="s">
        <v>2529</v>
      </c>
      <c r="H904" s="1" t="s">
        <v>4196</v>
      </c>
      <c r="I904" s="1">
        <v>4</v>
      </c>
      <c r="L904" s="1">
        <v>3</v>
      </c>
      <c r="M904" s="1" t="s">
        <v>8368</v>
      </c>
      <c r="N904" s="1" t="s">
        <v>8369</v>
      </c>
      <c r="S904" s="1" t="s">
        <v>49</v>
      </c>
      <c r="T904" s="1" t="s">
        <v>967</v>
      </c>
      <c r="W904" s="1" t="s">
        <v>1254</v>
      </c>
      <c r="X904" s="1" t="s">
        <v>9172</v>
      </c>
      <c r="Y904" s="1" t="s">
        <v>10</v>
      </c>
      <c r="Z904" s="1" t="s">
        <v>4364</v>
      </c>
      <c r="AC904" s="1">
        <v>46</v>
      </c>
      <c r="AD904" s="1" t="s">
        <v>90</v>
      </c>
      <c r="AE904" s="1" t="s">
        <v>5195</v>
      </c>
      <c r="AJ904" s="1" t="s">
        <v>17</v>
      </c>
      <c r="AK904" s="1" t="s">
        <v>5254</v>
      </c>
      <c r="AL904" s="1" t="s">
        <v>148</v>
      </c>
      <c r="AM904" s="1" t="s">
        <v>5286</v>
      </c>
      <c r="AT904" s="1" t="s">
        <v>105</v>
      </c>
      <c r="AU904" s="1" t="s">
        <v>4280</v>
      </c>
      <c r="AV904" s="1" t="s">
        <v>2675</v>
      </c>
      <c r="AW904" s="1" t="s">
        <v>9173</v>
      </c>
      <c r="BG904" s="1" t="s">
        <v>105</v>
      </c>
      <c r="BH904" s="1" t="s">
        <v>4280</v>
      </c>
      <c r="BI904" s="1" t="s">
        <v>2676</v>
      </c>
      <c r="BJ904" s="1" t="s">
        <v>6185</v>
      </c>
      <c r="BK904" s="1" t="s">
        <v>105</v>
      </c>
      <c r="BL904" s="1" t="s">
        <v>4280</v>
      </c>
      <c r="BM904" s="1" t="s">
        <v>2677</v>
      </c>
      <c r="BN904" s="1" t="s">
        <v>6610</v>
      </c>
      <c r="BO904" s="1" t="s">
        <v>105</v>
      </c>
      <c r="BP904" s="1" t="s">
        <v>4280</v>
      </c>
      <c r="BQ904" s="1" t="s">
        <v>2678</v>
      </c>
      <c r="BR904" s="1" t="s">
        <v>7068</v>
      </c>
      <c r="BS904" s="1" t="s">
        <v>130</v>
      </c>
      <c r="BT904" s="1" t="s">
        <v>5257</v>
      </c>
    </row>
    <row r="905" spans="1:31" ht="13.5" customHeight="1">
      <c r="A905" s="5" t="str">
        <f t="shared" si="47"/>
        <v>1861_화현내_0176</v>
      </c>
      <c r="B905" s="1">
        <v>1861</v>
      </c>
      <c r="C905" s="1" t="s">
        <v>9339</v>
      </c>
      <c r="D905" s="1" t="s">
        <v>9340</v>
      </c>
      <c r="E905" s="1">
        <v>904</v>
      </c>
      <c r="F905" s="1">
        <v>6</v>
      </c>
      <c r="G905" s="1" t="s">
        <v>2529</v>
      </c>
      <c r="H905" s="1" t="s">
        <v>4196</v>
      </c>
      <c r="I905" s="1">
        <v>4</v>
      </c>
      <c r="L905" s="1">
        <v>3</v>
      </c>
      <c r="M905" s="1" t="s">
        <v>8368</v>
      </c>
      <c r="N905" s="1" t="s">
        <v>8369</v>
      </c>
      <c r="S905" s="1" t="s">
        <v>96</v>
      </c>
      <c r="T905" s="1" t="s">
        <v>4261</v>
      </c>
      <c r="W905" s="1" t="s">
        <v>139</v>
      </c>
      <c r="X905" s="1" t="s">
        <v>8978</v>
      </c>
      <c r="Y905" s="1" t="s">
        <v>10</v>
      </c>
      <c r="Z905" s="1" t="s">
        <v>4364</v>
      </c>
      <c r="AC905" s="1">
        <v>75</v>
      </c>
      <c r="AD905" s="1" t="s">
        <v>700</v>
      </c>
      <c r="AE905" s="1" t="s">
        <v>5224</v>
      </c>
    </row>
    <row r="906" spans="1:29" ht="13.5" customHeight="1">
      <c r="A906" s="5" t="str">
        <f t="shared" si="47"/>
        <v>1861_화현내_0176</v>
      </c>
      <c r="B906" s="1">
        <v>1861</v>
      </c>
      <c r="C906" s="1" t="s">
        <v>9339</v>
      </c>
      <c r="D906" s="1" t="s">
        <v>9340</v>
      </c>
      <c r="E906" s="1">
        <v>905</v>
      </c>
      <c r="F906" s="1">
        <v>6</v>
      </c>
      <c r="G906" s="1" t="s">
        <v>2529</v>
      </c>
      <c r="H906" s="1" t="s">
        <v>4196</v>
      </c>
      <c r="I906" s="1">
        <v>4</v>
      </c>
      <c r="L906" s="1">
        <v>3</v>
      </c>
      <c r="M906" s="1" t="s">
        <v>8368</v>
      </c>
      <c r="N906" s="1" t="s">
        <v>8369</v>
      </c>
      <c r="S906" s="1" t="s">
        <v>181</v>
      </c>
      <c r="T906" s="1" t="s">
        <v>4259</v>
      </c>
      <c r="Y906" s="1" t="s">
        <v>2679</v>
      </c>
      <c r="Z906" s="1" t="s">
        <v>4791</v>
      </c>
      <c r="AC906" s="1">
        <v>21</v>
      </c>
    </row>
    <row r="907" spans="1:31" ht="13.5" customHeight="1">
      <c r="A907" s="5" t="str">
        <f t="shared" si="47"/>
        <v>1861_화현내_0176</v>
      </c>
      <c r="B907" s="1">
        <v>1861</v>
      </c>
      <c r="C907" s="1" t="s">
        <v>9339</v>
      </c>
      <c r="D907" s="1" t="s">
        <v>9340</v>
      </c>
      <c r="E907" s="1">
        <v>906</v>
      </c>
      <c r="F907" s="1">
        <v>6</v>
      </c>
      <c r="G907" s="1" t="s">
        <v>2529</v>
      </c>
      <c r="H907" s="1" t="s">
        <v>4196</v>
      </c>
      <c r="I907" s="1">
        <v>4</v>
      </c>
      <c r="L907" s="1">
        <v>3</v>
      </c>
      <c r="M907" s="1" t="s">
        <v>8368</v>
      </c>
      <c r="N907" s="1" t="s">
        <v>8369</v>
      </c>
      <c r="T907" s="1" t="s">
        <v>9174</v>
      </c>
      <c r="U907" s="1" t="s">
        <v>61</v>
      </c>
      <c r="V907" s="1" t="s">
        <v>4295</v>
      </c>
      <c r="Y907" s="1" t="s">
        <v>2680</v>
      </c>
      <c r="Z907" s="1" t="s">
        <v>7370</v>
      </c>
      <c r="AD907" s="1" t="s">
        <v>120</v>
      </c>
      <c r="AE907" s="1" t="s">
        <v>5232</v>
      </c>
    </row>
    <row r="908" spans="1:72" ht="13.5" customHeight="1">
      <c r="A908" s="5" t="str">
        <f t="shared" si="47"/>
        <v>1861_화현내_0176</v>
      </c>
      <c r="B908" s="1">
        <v>1861</v>
      </c>
      <c r="C908" s="1" t="s">
        <v>9339</v>
      </c>
      <c r="D908" s="1" t="s">
        <v>9340</v>
      </c>
      <c r="E908" s="1">
        <v>907</v>
      </c>
      <c r="F908" s="1">
        <v>6</v>
      </c>
      <c r="G908" s="1" t="s">
        <v>2529</v>
      </c>
      <c r="H908" s="1" t="s">
        <v>4196</v>
      </c>
      <c r="I908" s="1">
        <v>4</v>
      </c>
      <c r="L908" s="1">
        <v>4</v>
      </c>
      <c r="M908" s="1" t="s">
        <v>8370</v>
      </c>
      <c r="N908" s="1" t="s">
        <v>8371</v>
      </c>
      <c r="T908" s="1" t="s">
        <v>9076</v>
      </c>
      <c r="U908" s="1" t="s">
        <v>110</v>
      </c>
      <c r="V908" s="1" t="s">
        <v>4271</v>
      </c>
      <c r="W908" s="1" t="s">
        <v>139</v>
      </c>
      <c r="X908" s="1" t="s">
        <v>9175</v>
      </c>
      <c r="Y908" s="1" t="s">
        <v>1491</v>
      </c>
      <c r="Z908" s="1" t="s">
        <v>4790</v>
      </c>
      <c r="AC908" s="1">
        <v>55</v>
      </c>
      <c r="AD908" s="1" t="s">
        <v>353</v>
      </c>
      <c r="AE908" s="1" t="s">
        <v>5235</v>
      </c>
      <c r="AJ908" s="1" t="s">
        <v>17</v>
      </c>
      <c r="AK908" s="1" t="s">
        <v>5254</v>
      </c>
      <c r="AL908" s="1" t="s">
        <v>141</v>
      </c>
      <c r="AM908" s="1" t="s">
        <v>5296</v>
      </c>
      <c r="AT908" s="1" t="s">
        <v>110</v>
      </c>
      <c r="AU908" s="1" t="s">
        <v>4271</v>
      </c>
      <c r="AV908" s="1" t="s">
        <v>1492</v>
      </c>
      <c r="AW908" s="1" t="s">
        <v>5403</v>
      </c>
      <c r="BG908" s="1" t="s">
        <v>110</v>
      </c>
      <c r="BH908" s="1" t="s">
        <v>4271</v>
      </c>
      <c r="BI908" s="1" t="s">
        <v>2681</v>
      </c>
      <c r="BJ908" s="1" t="s">
        <v>6184</v>
      </c>
      <c r="BK908" s="1" t="s">
        <v>1304</v>
      </c>
      <c r="BL908" s="1" t="s">
        <v>5334</v>
      </c>
      <c r="BM908" s="1" t="s">
        <v>2682</v>
      </c>
      <c r="BN908" s="1" t="s">
        <v>6060</v>
      </c>
      <c r="BO908" s="1" t="s">
        <v>1304</v>
      </c>
      <c r="BP908" s="1" t="s">
        <v>5334</v>
      </c>
      <c r="BQ908" s="1" t="s">
        <v>2683</v>
      </c>
      <c r="BR908" s="1" t="s">
        <v>7067</v>
      </c>
      <c r="BS908" s="1" t="s">
        <v>130</v>
      </c>
      <c r="BT908" s="1" t="s">
        <v>5257</v>
      </c>
    </row>
    <row r="909" spans="1:72" ht="13.5" customHeight="1">
      <c r="A909" s="5" t="str">
        <f t="shared" si="47"/>
        <v>1861_화현내_0176</v>
      </c>
      <c r="B909" s="1">
        <v>1861</v>
      </c>
      <c r="C909" s="1" t="s">
        <v>9339</v>
      </c>
      <c r="D909" s="1" t="s">
        <v>9340</v>
      </c>
      <c r="E909" s="1">
        <v>908</v>
      </c>
      <c r="F909" s="1">
        <v>6</v>
      </c>
      <c r="G909" s="1" t="s">
        <v>2529</v>
      </c>
      <c r="H909" s="1" t="s">
        <v>4196</v>
      </c>
      <c r="I909" s="1">
        <v>4</v>
      </c>
      <c r="L909" s="1">
        <v>4</v>
      </c>
      <c r="M909" s="1" t="s">
        <v>8370</v>
      </c>
      <c r="N909" s="1" t="s">
        <v>8371</v>
      </c>
      <c r="S909" s="1" t="s">
        <v>49</v>
      </c>
      <c r="T909" s="1" t="s">
        <v>967</v>
      </c>
      <c r="W909" s="1" t="s">
        <v>219</v>
      </c>
      <c r="X909" s="1" t="s">
        <v>4346</v>
      </c>
      <c r="Y909" s="1" t="s">
        <v>10</v>
      </c>
      <c r="Z909" s="1" t="s">
        <v>4364</v>
      </c>
      <c r="AC909" s="1">
        <v>68</v>
      </c>
      <c r="AD909" s="1" t="s">
        <v>311</v>
      </c>
      <c r="AE909" s="1" t="s">
        <v>5191</v>
      </c>
      <c r="AJ909" s="1" t="s">
        <v>17</v>
      </c>
      <c r="AK909" s="1" t="s">
        <v>5254</v>
      </c>
      <c r="AL909" s="1" t="s">
        <v>91</v>
      </c>
      <c r="AM909" s="1" t="s">
        <v>5274</v>
      </c>
      <c r="AT909" s="1" t="s">
        <v>110</v>
      </c>
      <c r="AU909" s="1" t="s">
        <v>4271</v>
      </c>
      <c r="AV909" s="1" t="s">
        <v>2684</v>
      </c>
      <c r="AW909" s="1" t="s">
        <v>5625</v>
      </c>
      <c r="BG909" s="1" t="s">
        <v>110</v>
      </c>
      <c r="BH909" s="1" t="s">
        <v>4271</v>
      </c>
      <c r="BI909" s="1" t="s">
        <v>2685</v>
      </c>
      <c r="BJ909" s="1" t="s">
        <v>6183</v>
      </c>
      <c r="BK909" s="1" t="s">
        <v>110</v>
      </c>
      <c r="BL909" s="1" t="s">
        <v>4271</v>
      </c>
      <c r="BM909" s="1" t="s">
        <v>2686</v>
      </c>
      <c r="BN909" s="1" t="s">
        <v>4741</v>
      </c>
      <c r="BO909" s="1" t="s">
        <v>1304</v>
      </c>
      <c r="BP909" s="1" t="s">
        <v>5334</v>
      </c>
      <c r="BQ909" s="1" t="s">
        <v>2687</v>
      </c>
      <c r="BR909" s="1" t="s">
        <v>7592</v>
      </c>
      <c r="BS909" s="1" t="s">
        <v>88</v>
      </c>
      <c r="BT909" s="1" t="s">
        <v>7489</v>
      </c>
    </row>
    <row r="910" spans="1:29" ht="13.5" customHeight="1">
      <c r="A910" s="5" t="str">
        <f t="shared" si="47"/>
        <v>1861_화현내_0176</v>
      </c>
      <c r="B910" s="1">
        <v>1861</v>
      </c>
      <c r="C910" s="1" t="s">
        <v>9339</v>
      </c>
      <c r="D910" s="1" t="s">
        <v>9340</v>
      </c>
      <c r="E910" s="1">
        <v>909</v>
      </c>
      <c r="F910" s="1">
        <v>6</v>
      </c>
      <c r="G910" s="1" t="s">
        <v>2529</v>
      </c>
      <c r="H910" s="1" t="s">
        <v>4196</v>
      </c>
      <c r="I910" s="1">
        <v>4</v>
      </c>
      <c r="L910" s="1">
        <v>4</v>
      </c>
      <c r="M910" s="1" t="s">
        <v>8370</v>
      </c>
      <c r="N910" s="1" t="s">
        <v>8371</v>
      </c>
      <c r="S910" s="1" t="s">
        <v>181</v>
      </c>
      <c r="T910" s="1" t="s">
        <v>4259</v>
      </c>
      <c r="Y910" s="1" t="s">
        <v>2688</v>
      </c>
      <c r="Z910" s="1" t="s">
        <v>4789</v>
      </c>
      <c r="AC910" s="1">
        <v>26</v>
      </c>
    </row>
    <row r="911" spans="1:29" ht="13.5" customHeight="1">
      <c r="A911" s="5" t="str">
        <f t="shared" si="47"/>
        <v>1861_화현내_0176</v>
      </c>
      <c r="B911" s="1">
        <v>1861</v>
      </c>
      <c r="C911" s="1" t="s">
        <v>9339</v>
      </c>
      <c r="D911" s="1" t="s">
        <v>9340</v>
      </c>
      <c r="E911" s="1">
        <v>910</v>
      </c>
      <c r="F911" s="1">
        <v>6</v>
      </c>
      <c r="G911" s="1" t="s">
        <v>2529</v>
      </c>
      <c r="H911" s="1" t="s">
        <v>4196</v>
      </c>
      <c r="I911" s="1">
        <v>4</v>
      </c>
      <c r="L911" s="1">
        <v>4</v>
      </c>
      <c r="M911" s="1" t="s">
        <v>8370</v>
      </c>
      <c r="N911" s="1" t="s">
        <v>8371</v>
      </c>
      <c r="S911" s="1" t="s">
        <v>184</v>
      </c>
      <c r="T911" s="1" t="s">
        <v>4260</v>
      </c>
      <c r="W911" s="1" t="s">
        <v>38</v>
      </c>
      <c r="X911" s="1" t="s">
        <v>4338</v>
      </c>
      <c r="Y911" s="1" t="s">
        <v>10</v>
      </c>
      <c r="Z911" s="1" t="s">
        <v>4364</v>
      </c>
      <c r="AC911" s="1">
        <v>36</v>
      </c>
    </row>
    <row r="912" spans="1:29" ht="13.5" customHeight="1">
      <c r="A912" s="5" t="str">
        <f t="shared" si="47"/>
        <v>1861_화현내_0176</v>
      </c>
      <c r="B912" s="1">
        <v>1861</v>
      </c>
      <c r="C912" s="1" t="s">
        <v>9339</v>
      </c>
      <c r="D912" s="1" t="s">
        <v>9340</v>
      </c>
      <c r="E912" s="1">
        <v>911</v>
      </c>
      <c r="F912" s="1">
        <v>6</v>
      </c>
      <c r="G912" s="1" t="s">
        <v>2529</v>
      </c>
      <c r="H912" s="1" t="s">
        <v>4196</v>
      </c>
      <c r="I912" s="1">
        <v>4</v>
      </c>
      <c r="L912" s="1">
        <v>4</v>
      </c>
      <c r="M912" s="1" t="s">
        <v>8370</v>
      </c>
      <c r="N912" s="1" t="s">
        <v>8371</v>
      </c>
      <c r="S912" s="1" t="s">
        <v>181</v>
      </c>
      <c r="T912" s="1" t="s">
        <v>4259</v>
      </c>
      <c r="Y912" s="1" t="s">
        <v>2689</v>
      </c>
      <c r="Z912" s="1" t="s">
        <v>4788</v>
      </c>
      <c r="AC912" s="1">
        <v>25</v>
      </c>
    </row>
    <row r="913" spans="1:31" ht="13.5" customHeight="1">
      <c r="A913" s="5" t="str">
        <f t="shared" si="47"/>
        <v>1861_화현내_0176</v>
      </c>
      <c r="B913" s="1">
        <v>1861</v>
      </c>
      <c r="C913" s="1" t="s">
        <v>9339</v>
      </c>
      <c r="D913" s="1" t="s">
        <v>9340</v>
      </c>
      <c r="E913" s="1">
        <v>912</v>
      </c>
      <c r="F913" s="1">
        <v>6</v>
      </c>
      <c r="G913" s="1" t="s">
        <v>2529</v>
      </c>
      <c r="H913" s="1" t="s">
        <v>4196</v>
      </c>
      <c r="I913" s="1">
        <v>4</v>
      </c>
      <c r="L913" s="1">
        <v>4</v>
      </c>
      <c r="M913" s="1" t="s">
        <v>8370</v>
      </c>
      <c r="N913" s="1" t="s">
        <v>8371</v>
      </c>
      <c r="S913" s="1" t="s">
        <v>184</v>
      </c>
      <c r="T913" s="1" t="s">
        <v>4260</v>
      </c>
      <c r="W913" s="1" t="s">
        <v>97</v>
      </c>
      <c r="X913" s="1" t="s">
        <v>9176</v>
      </c>
      <c r="Y913" s="1" t="s">
        <v>10</v>
      </c>
      <c r="Z913" s="1" t="s">
        <v>4364</v>
      </c>
      <c r="AC913" s="1">
        <v>25</v>
      </c>
      <c r="AD913" s="1" t="s">
        <v>81</v>
      </c>
      <c r="AE913" s="1" t="s">
        <v>5240</v>
      </c>
    </row>
    <row r="914" spans="1:72" ht="13.5" customHeight="1">
      <c r="A914" s="5" t="str">
        <f t="shared" si="47"/>
        <v>1861_화현내_0176</v>
      </c>
      <c r="B914" s="1">
        <v>1861</v>
      </c>
      <c r="C914" s="1" t="s">
        <v>9339</v>
      </c>
      <c r="D914" s="1" t="s">
        <v>9340</v>
      </c>
      <c r="E914" s="1">
        <v>913</v>
      </c>
      <c r="F914" s="1">
        <v>6</v>
      </c>
      <c r="G914" s="1" t="s">
        <v>2529</v>
      </c>
      <c r="H914" s="1" t="s">
        <v>4196</v>
      </c>
      <c r="I914" s="1">
        <v>4</v>
      </c>
      <c r="L914" s="1">
        <v>5</v>
      </c>
      <c r="M914" s="1" t="s">
        <v>8372</v>
      </c>
      <c r="N914" s="1" t="s">
        <v>8373</v>
      </c>
      <c r="T914" s="1" t="s">
        <v>8948</v>
      </c>
      <c r="U914" s="1" t="s">
        <v>110</v>
      </c>
      <c r="V914" s="1" t="s">
        <v>4271</v>
      </c>
      <c r="W914" s="1" t="s">
        <v>139</v>
      </c>
      <c r="X914" s="1" t="s">
        <v>8949</v>
      </c>
      <c r="Y914" s="1" t="s">
        <v>2690</v>
      </c>
      <c r="Z914" s="1" t="s">
        <v>4787</v>
      </c>
      <c r="AC914" s="1">
        <v>35</v>
      </c>
      <c r="AD914" s="1" t="s">
        <v>205</v>
      </c>
      <c r="AE914" s="1" t="s">
        <v>5214</v>
      </c>
      <c r="AJ914" s="1" t="s">
        <v>17</v>
      </c>
      <c r="AK914" s="1" t="s">
        <v>5254</v>
      </c>
      <c r="AL914" s="1" t="s">
        <v>141</v>
      </c>
      <c r="AM914" s="1" t="s">
        <v>5296</v>
      </c>
      <c r="AT914" s="1" t="s">
        <v>110</v>
      </c>
      <c r="AU914" s="1" t="s">
        <v>4271</v>
      </c>
      <c r="AV914" s="1" t="s">
        <v>2228</v>
      </c>
      <c r="AW914" s="1" t="s">
        <v>5624</v>
      </c>
      <c r="BG914" s="1" t="s">
        <v>110</v>
      </c>
      <c r="BH914" s="1" t="s">
        <v>4271</v>
      </c>
      <c r="BI914" s="1" t="s">
        <v>2691</v>
      </c>
      <c r="BJ914" s="1" t="s">
        <v>6182</v>
      </c>
      <c r="BK914" s="1" t="s">
        <v>110</v>
      </c>
      <c r="BL914" s="1" t="s">
        <v>4271</v>
      </c>
      <c r="BM914" s="1" t="s">
        <v>2692</v>
      </c>
      <c r="BN914" s="1" t="s">
        <v>5423</v>
      </c>
      <c r="BO914" s="1" t="s">
        <v>110</v>
      </c>
      <c r="BP914" s="1" t="s">
        <v>4271</v>
      </c>
      <c r="BQ914" s="1" t="s">
        <v>659</v>
      </c>
      <c r="BR914" s="1" t="s">
        <v>7579</v>
      </c>
      <c r="BS914" s="1" t="s">
        <v>88</v>
      </c>
      <c r="BT914" s="1" t="s">
        <v>7489</v>
      </c>
    </row>
    <row r="915" spans="1:72" ht="13.5" customHeight="1">
      <c r="A915" s="5" t="str">
        <f t="shared" si="47"/>
        <v>1861_화현내_0176</v>
      </c>
      <c r="B915" s="1">
        <v>1861</v>
      </c>
      <c r="C915" s="1" t="s">
        <v>9339</v>
      </c>
      <c r="D915" s="1" t="s">
        <v>9340</v>
      </c>
      <c r="E915" s="1">
        <v>914</v>
      </c>
      <c r="F915" s="1">
        <v>6</v>
      </c>
      <c r="G915" s="1" t="s">
        <v>2529</v>
      </c>
      <c r="H915" s="1" t="s">
        <v>4196</v>
      </c>
      <c r="I915" s="1">
        <v>4</v>
      </c>
      <c r="L915" s="1">
        <v>5</v>
      </c>
      <c r="M915" s="1" t="s">
        <v>8372</v>
      </c>
      <c r="N915" s="1" t="s">
        <v>8373</v>
      </c>
      <c r="S915" s="1" t="s">
        <v>49</v>
      </c>
      <c r="T915" s="1" t="s">
        <v>967</v>
      </c>
      <c r="W915" s="1" t="s">
        <v>97</v>
      </c>
      <c r="X915" s="1" t="s">
        <v>9177</v>
      </c>
      <c r="Y915" s="1" t="s">
        <v>10</v>
      </c>
      <c r="Z915" s="1" t="s">
        <v>4364</v>
      </c>
      <c r="AC915" s="1">
        <v>35</v>
      </c>
      <c r="AD915" s="1" t="s">
        <v>205</v>
      </c>
      <c r="AE915" s="1" t="s">
        <v>5214</v>
      </c>
      <c r="AJ915" s="1" t="s">
        <v>17</v>
      </c>
      <c r="AK915" s="1" t="s">
        <v>5254</v>
      </c>
      <c r="AL915" s="1" t="s">
        <v>58</v>
      </c>
      <c r="AM915" s="1" t="s">
        <v>5258</v>
      </c>
      <c r="AT915" s="1" t="s">
        <v>110</v>
      </c>
      <c r="AU915" s="1" t="s">
        <v>4271</v>
      </c>
      <c r="AV915" s="1" t="s">
        <v>1150</v>
      </c>
      <c r="AW915" s="1" t="s">
        <v>5623</v>
      </c>
      <c r="BG915" s="1" t="s">
        <v>110</v>
      </c>
      <c r="BH915" s="1" t="s">
        <v>4271</v>
      </c>
      <c r="BI915" s="1" t="s">
        <v>2693</v>
      </c>
      <c r="BJ915" s="1" t="s">
        <v>6181</v>
      </c>
      <c r="BK915" s="1" t="s">
        <v>110</v>
      </c>
      <c r="BL915" s="1" t="s">
        <v>4271</v>
      </c>
      <c r="BM915" s="1" t="s">
        <v>2694</v>
      </c>
      <c r="BN915" s="1" t="s">
        <v>6297</v>
      </c>
      <c r="BO915" s="1" t="s">
        <v>110</v>
      </c>
      <c r="BP915" s="1" t="s">
        <v>4271</v>
      </c>
      <c r="BQ915" s="1" t="s">
        <v>2695</v>
      </c>
      <c r="BR915" s="1" t="s">
        <v>7066</v>
      </c>
      <c r="BS915" s="1" t="s">
        <v>58</v>
      </c>
      <c r="BT915" s="1" t="s">
        <v>5258</v>
      </c>
    </row>
    <row r="916" spans="1:31" ht="13.5" customHeight="1">
      <c r="A916" s="5" t="str">
        <f t="shared" si="47"/>
        <v>1861_화현내_0176</v>
      </c>
      <c r="B916" s="1">
        <v>1861</v>
      </c>
      <c r="C916" s="1" t="s">
        <v>9339</v>
      </c>
      <c r="D916" s="1" t="s">
        <v>9340</v>
      </c>
      <c r="E916" s="1">
        <v>915</v>
      </c>
      <c r="F916" s="1">
        <v>6</v>
      </c>
      <c r="G916" s="1" t="s">
        <v>2529</v>
      </c>
      <c r="H916" s="1" t="s">
        <v>4196</v>
      </c>
      <c r="I916" s="1">
        <v>4</v>
      </c>
      <c r="L916" s="1">
        <v>5</v>
      </c>
      <c r="M916" s="1" t="s">
        <v>8372</v>
      </c>
      <c r="N916" s="1" t="s">
        <v>8373</v>
      </c>
      <c r="S916" s="1" t="s">
        <v>181</v>
      </c>
      <c r="T916" s="1" t="s">
        <v>4259</v>
      </c>
      <c r="Y916" s="1" t="s">
        <v>2696</v>
      </c>
      <c r="Z916" s="1" t="s">
        <v>4786</v>
      </c>
      <c r="AC916" s="1">
        <v>18</v>
      </c>
      <c r="AD916" s="1" t="s">
        <v>188</v>
      </c>
      <c r="AE916" s="1" t="s">
        <v>5193</v>
      </c>
    </row>
    <row r="917" spans="1:72" ht="13.5" customHeight="1">
      <c r="A917" s="5" t="str">
        <f t="shared" si="47"/>
        <v>1861_화현내_0176</v>
      </c>
      <c r="B917" s="1">
        <v>1861</v>
      </c>
      <c r="C917" s="1" t="s">
        <v>9339</v>
      </c>
      <c r="D917" s="1" t="s">
        <v>9340</v>
      </c>
      <c r="E917" s="1">
        <v>916</v>
      </c>
      <c r="F917" s="1">
        <v>6</v>
      </c>
      <c r="G917" s="1" t="s">
        <v>2529</v>
      </c>
      <c r="H917" s="1" t="s">
        <v>4196</v>
      </c>
      <c r="I917" s="1">
        <v>5</v>
      </c>
      <c r="J917" s="1" t="s">
        <v>2697</v>
      </c>
      <c r="K917" s="1" t="s">
        <v>7420</v>
      </c>
      <c r="L917" s="1">
        <v>1</v>
      </c>
      <c r="M917" s="1" t="s">
        <v>8374</v>
      </c>
      <c r="N917" s="1" t="s">
        <v>8375</v>
      </c>
      <c r="T917" s="1" t="s">
        <v>8863</v>
      </c>
      <c r="U917" s="1" t="s">
        <v>110</v>
      </c>
      <c r="V917" s="1" t="s">
        <v>4271</v>
      </c>
      <c r="W917" s="1" t="s">
        <v>38</v>
      </c>
      <c r="X917" s="1" t="s">
        <v>4338</v>
      </c>
      <c r="Y917" s="1" t="s">
        <v>2698</v>
      </c>
      <c r="Z917" s="1" t="s">
        <v>4785</v>
      </c>
      <c r="AC917" s="1">
        <v>82</v>
      </c>
      <c r="AD917" s="1" t="s">
        <v>807</v>
      </c>
      <c r="AE917" s="1" t="s">
        <v>5243</v>
      </c>
      <c r="AJ917" s="1" t="s">
        <v>17</v>
      </c>
      <c r="AK917" s="1" t="s">
        <v>5254</v>
      </c>
      <c r="AL917" s="1" t="s">
        <v>41</v>
      </c>
      <c r="AM917" s="1" t="s">
        <v>5259</v>
      </c>
      <c r="AT917" s="1" t="s">
        <v>110</v>
      </c>
      <c r="AU917" s="1" t="s">
        <v>4271</v>
      </c>
      <c r="AV917" s="1" t="s">
        <v>998</v>
      </c>
      <c r="AW917" s="1" t="s">
        <v>5622</v>
      </c>
      <c r="BG917" s="1" t="s">
        <v>110</v>
      </c>
      <c r="BH917" s="1" t="s">
        <v>4271</v>
      </c>
      <c r="BI917" s="1" t="s">
        <v>955</v>
      </c>
      <c r="BJ917" s="1" t="s">
        <v>5877</v>
      </c>
      <c r="BK917" s="1" t="s">
        <v>110</v>
      </c>
      <c r="BL917" s="1" t="s">
        <v>4271</v>
      </c>
      <c r="BM917" s="1" t="s">
        <v>2699</v>
      </c>
      <c r="BN917" s="1" t="s">
        <v>6609</v>
      </c>
      <c r="BO917" s="1" t="s">
        <v>105</v>
      </c>
      <c r="BP917" s="1" t="s">
        <v>4280</v>
      </c>
      <c r="BQ917" s="1" t="s">
        <v>2700</v>
      </c>
      <c r="BR917" s="1" t="s">
        <v>7065</v>
      </c>
      <c r="BS917" s="1" t="s">
        <v>212</v>
      </c>
      <c r="BT917" s="1" t="s">
        <v>4706</v>
      </c>
    </row>
    <row r="918" spans="1:29" ht="13.5" customHeight="1">
      <c r="A918" s="5" t="str">
        <f t="shared" si="47"/>
        <v>1861_화현내_0176</v>
      </c>
      <c r="B918" s="1">
        <v>1861</v>
      </c>
      <c r="C918" s="1" t="s">
        <v>9339</v>
      </c>
      <c r="D918" s="1" t="s">
        <v>9340</v>
      </c>
      <c r="E918" s="1">
        <v>917</v>
      </c>
      <c r="F918" s="1">
        <v>6</v>
      </c>
      <c r="G918" s="1" t="s">
        <v>2529</v>
      </c>
      <c r="H918" s="1" t="s">
        <v>4196</v>
      </c>
      <c r="I918" s="1">
        <v>5</v>
      </c>
      <c r="L918" s="1">
        <v>1</v>
      </c>
      <c r="M918" s="1" t="s">
        <v>8374</v>
      </c>
      <c r="N918" s="1" t="s">
        <v>8375</v>
      </c>
      <c r="S918" s="1" t="s">
        <v>181</v>
      </c>
      <c r="T918" s="1" t="s">
        <v>4259</v>
      </c>
      <c r="Y918" s="1" t="s">
        <v>2701</v>
      </c>
      <c r="Z918" s="1" t="s">
        <v>4784</v>
      </c>
      <c r="AC918" s="1">
        <v>54</v>
      </c>
    </row>
    <row r="919" spans="1:29" ht="13.5" customHeight="1">
      <c r="A919" s="5" t="str">
        <f t="shared" si="47"/>
        <v>1861_화현내_0176</v>
      </c>
      <c r="B919" s="1">
        <v>1861</v>
      </c>
      <c r="C919" s="1" t="s">
        <v>9339</v>
      </c>
      <c r="D919" s="1" t="s">
        <v>9340</v>
      </c>
      <c r="E919" s="1">
        <v>918</v>
      </c>
      <c r="F919" s="1">
        <v>6</v>
      </c>
      <c r="G919" s="1" t="s">
        <v>2529</v>
      </c>
      <c r="H919" s="1" t="s">
        <v>4196</v>
      </c>
      <c r="I919" s="1">
        <v>5</v>
      </c>
      <c r="L919" s="1">
        <v>1</v>
      </c>
      <c r="M919" s="1" t="s">
        <v>8374</v>
      </c>
      <c r="N919" s="1" t="s">
        <v>8375</v>
      </c>
      <c r="S919" s="1" t="s">
        <v>184</v>
      </c>
      <c r="T919" s="1" t="s">
        <v>4260</v>
      </c>
      <c r="W919" s="1" t="s">
        <v>1765</v>
      </c>
      <c r="X919" s="1" t="s">
        <v>4368</v>
      </c>
      <c r="Y919" s="1" t="s">
        <v>10</v>
      </c>
      <c r="Z919" s="1" t="s">
        <v>4364</v>
      </c>
      <c r="AC919" s="1">
        <v>54</v>
      </c>
    </row>
    <row r="920" spans="1:72" ht="13.5" customHeight="1">
      <c r="A920" s="5" t="str">
        <f t="shared" si="47"/>
        <v>1861_화현내_0176</v>
      </c>
      <c r="B920" s="1">
        <v>1861</v>
      </c>
      <c r="C920" s="1" t="s">
        <v>9339</v>
      </c>
      <c r="D920" s="1" t="s">
        <v>9340</v>
      </c>
      <c r="E920" s="1">
        <v>919</v>
      </c>
      <c r="F920" s="1">
        <v>6</v>
      </c>
      <c r="G920" s="1" t="s">
        <v>2529</v>
      </c>
      <c r="H920" s="1" t="s">
        <v>4196</v>
      </c>
      <c r="I920" s="1">
        <v>5</v>
      </c>
      <c r="L920" s="1">
        <v>2</v>
      </c>
      <c r="M920" s="1" t="s">
        <v>8376</v>
      </c>
      <c r="N920" s="1" t="s">
        <v>8377</v>
      </c>
      <c r="T920" s="1" t="s">
        <v>9007</v>
      </c>
      <c r="U920" s="1" t="s">
        <v>110</v>
      </c>
      <c r="V920" s="1" t="s">
        <v>4271</v>
      </c>
      <c r="W920" s="1" t="s">
        <v>97</v>
      </c>
      <c r="X920" s="1" t="s">
        <v>9178</v>
      </c>
      <c r="Y920" s="1" t="s">
        <v>2560</v>
      </c>
      <c r="Z920" s="1" t="s">
        <v>4783</v>
      </c>
      <c r="AC920" s="1">
        <v>54</v>
      </c>
      <c r="AD920" s="1" t="s">
        <v>221</v>
      </c>
      <c r="AE920" s="1" t="s">
        <v>5245</v>
      </c>
      <c r="AJ920" s="1" t="s">
        <v>17</v>
      </c>
      <c r="AK920" s="1" t="s">
        <v>5254</v>
      </c>
      <c r="AL920" s="1" t="s">
        <v>88</v>
      </c>
      <c r="AM920" s="1" t="s">
        <v>7489</v>
      </c>
      <c r="AT920" s="1" t="s">
        <v>110</v>
      </c>
      <c r="AU920" s="1" t="s">
        <v>4271</v>
      </c>
      <c r="AV920" s="1" t="s">
        <v>2702</v>
      </c>
      <c r="AW920" s="1" t="s">
        <v>5621</v>
      </c>
      <c r="BG920" s="1" t="s">
        <v>110</v>
      </c>
      <c r="BH920" s="1" t="s">
        <v>4271</v>
      </c>
      <c r="BI920" s="1" t="s">
        <v>2703</v>
      </c>
      <c r="BJ920" s="1" t="s">
        <v>6082</v>
      </c>
      <c r="BK920" s="1" t="s">
        <v>855</v>
      </c>
      <c r="BL920" s="1" t="s">
        <v>5338</v>
      </c>
      <c r="BM920" s="1" t="s">
        <v>2628</v>
      </c>
      <c r="BN920" s="1" t="s">
        <v>4516</v>
      </c>
      <c r="BO920" s="1" t="s">
        <v>105</v>
      </c>
      <c r="BP920" s="1" t="s">
        <v>4280</v>
      </c>
      <c r="BQ920" s="1" t="s">
        <v>2704</v>
      </c>
      <c r="BR920" s="1" t="s">
        <v>7652</v>
      </c>
      <c r="BS920" s="1" t="s">
        <v>58</v>
      </c>
      <c r="BT920" s="1" t="s">
        <v>5258</v>
      </c>
    </row>
    <row r="921" spans="1:72" ht="13.5" customHeight="1">
      <c r="A921" s="5" t="str">
        <f t="shared" si="47"/>
        <v>1861_화현내_0176</v>
      </c>
      <c r="B921" s="1">
        <v>1861</v>
      </c>
      <c r="C921" s="1" t="s">
        <v>9339</v>
      </c>
      <c r="D921" s="1" t="s">
        <v>9340</v>
      </c>
      <c r="E921" s="1">
        <v>920</v>
      </c>
      <c r="F921" s="1">
        <v>6</v>
      </c>
      <c r="G921" s="1" t="s">
        <v>2529</v>
      </c>
      <c r="H921" s="1" t="s">
        <v>4196</v>
      </c>
      <c r="I921" s="1">
        <v>5</v>
      </c>
      <c r="L921" s="1">
        <v>2</v>
      </c>
      <c r="M921" s="1" t="s">
        <v>8376</v>
      </c>
      <c r="N921" s="1" t="s">
        <v>8377</v>
      </c>
      <c r="S921" s="1" t="s">
        <v>49</v>
      </c>
      <c r="T921" s="1" t="s">
        <v>967</v>
      </c>
      <c r="W921" s="1" t="s">
        <v>38</v>
      </c>
      <c r="X921" s="1" t="s">
        <v>4338</v>
      </c>
      <c r="Y921" s="1" t="s">
        <v>10</v>
      </c>
      <c r="Z921" s="1" t="s">
        <v>4364</v>
      </c>
      <c r="AC921" s="1">
        <v>46</v>
      </c>
      <c r="AD921" s="1" t="s">
        <v>73</v>
      </c>
      <c r="AE921" s="1" t="s">
        <v>5197</v>
      </c>
      <c r="AJ921" s="1" t="s">
        <v>17</v>
      </c>
      <c r="AK921" s="1" t="s">
        <v>5254</v>
      </c>
      <c r="AL921" s="1" t="s">
        <v>41</v>
      </c>
      <c r="AM921" s="1" t="s">
        <v>5259</v>
      </c>
      <c r="AT921" s="1" t="s">
        <v>105</v>
      </c>
      <c r="AU921" s="1" t="s">
        <v>4280</v>
      </c>
      <c r="AV921" s="1" t="s">
        <v>2705</v>
      </c>
      <c r="AW921" s="1" t="s">
        <v>5620</v>
      </c>
      <c r="BG921" s="1" t="s">
        <v>105</v>
      </c>
      <c r="BH921" s="1" t="s">
        <v>4280</v>
      </c>
      <c r="BI921" s="1" t="s">
        <v>2706</v>
      </c>
      <c r="BJ921" s="1" t="s">
        <v>4657</v>
      </c>
      <c r="BK921" s="1" t="s">
        <v>105</v>
      </c>
      <c r="BL921" s="1" t="s">
        <v>4280</v>
      </c>
      <c r="BM921" s="1" t="s">
        <v>1322</v>
      </c>
      <c r="BN921" s="1" t="s">
        <v>6600</v>
      </c>
      <c r="BQ921" s="1" t="s">
        <v>2707</v>
      </c>
      <c r="BR921" s="1" t="s">
        <v>7064</v>
      </c>
      <c r="BS921" s="1" t="s">
        <v>41</v>
      </c>
      <c r="BT921" s="1" t="s">
        <v>5259</v>
      </c>
    </row>
    <row r="922" spans="1:31" ht="13.5" customHeight="1">
      <c r="A922" s="5" t="str">
        <f t="shared" si="47"/>
        <v>1861_화현내_0176</v>
      </c>
      <c r="B922" s="1">
        <v>1861</v>
      </c>
      <c r="C922" s="1" t="s">
        <v>9339</v>
      </c>
      <c r="D922" s="1" t="s">
        <v>9340</v>
      </c>
      <c r="E922" s="1">
        <v>921</v>
      </c>
      <c r="F922" s="1">
        <v>6</v>
      </c>
      <c r="G922" s="1" t="s">
        <v>2529</v>
      </c>
      <c r="H922" s="1" t="s">
        <v>4196</v>
      </c>
      <c r="I922" s="1">
        <v>5</v>
      </c>
      <c r="L922" s="1">
        <v>2</v>
      </c>
      <c r="M922" s="1" t="s">
        <v>8376</v>
      </c>
      <c r="N922" s="1" t="s">
        <v>8377</v>
      </c>
      <c r="S922" s="1" t="s">
        <v>131</v>
      </c>
      <c r="T922" s="1" t="s">
        <v>4263</v>
      </c>
      <c r="Y922" s="1" t="s">
        <v>2708</v>
      </c>
      <c r="Z922" s="1" t="s">
        <v>4782</v>
      </c>
      <c r="AC922" s="1">
        <v>40</v>
      </c>
      <c r="AD922" s="1" t="s">
        <v>40</v>
      </c>
      <c r="AE922" s="1" t="s">
        <v>5219</v>
      </c>
    </row>
    <row r="923" spans="1:72" ht="13.5" customHeight="1">
      <c r="A923" s="5" t="str">
        <f t="shared" si="47"/>
        <v>1861_화현내_0176</v>
      </c>
      <c r="B923" s="1">
        <v>1861</v>
      </c>
      <c r="C923" s="1" t="s">
        <v>9339</v>
      </c>
      <c r="D923" s="1" t="s">
        <v>9340</v>
      </c>
      <c r="E923" s="1">
        <v>922</v>
      </c>
      <c r="F923" s="1">
        <v>6</v>
      </c>
      <c r="G923" s="1" t="s">
        <v>2529</v>
      </c>
      <c r="H923" s="1" t="s">
        <v>4196</v>
      </c>
      <c r="I923" s="1">
        <v>5</v>
      </c>
      <c r="L923" s="1">
        <v>3</v>
      </c>
      <c r="M923" s="1" t="s">
        <v>8378</v>
      </c>
      <c r="N923" s="1" t="s">
        <v>8379</v>
      </c>
      <c r="T923" s="1" t="s">
        <v>8817</v>
      </c>
      <c r="U923" s="1" t="s">
        <v>110</v>
      </c>
      <c r="V923" s="1" t="s">
        <v>4271</v>
      </c>
      <c r="W923" s="1" t="s">
        <v>97</v>
      </c>
      <c r="X923" s="1" t="s">
        <v>8818</v>
      </c>
      <c r="Y923" s="1" t="s">
        <v>814</v>
      </c>
      <c r="Z923" s="1" t="s">
        <v>4781</v>
      </c>
      <c r="AC923" s="1">
        <v>38</v>
      </c>
      <c r="AD923" s="1" t="s">
        <v>52</v>
      </c>
      <c r="AE923" s="1" t="s">
        <v>5201</v>
      </c>
      <c r="AJ923" s="1" t="s">
        <v>17</v>
      </c>
      <c r="AK923" s="1" t="s">
        <v>5254</v>
      </c>
      <c r="AL923" s="1" t="s">
        <v>88</v>
      </c>
      <c r="AM923" s="1" t="s">
        <v>7489</v>
      </c>
      <c r="AT923" s="1" t="s">
        <v>110</v>
      </c>
      <c r="AU923" s="1" t="s">
        <v>4271</v>
      </c>
      <c r="AV923" s="1" t="s">
        <v>2709</v>
      </c>
      <c r="AW923" s="1" t="s">
        <v>5492</v>
      </c>
      <c r="BG923" s="1" t="s">
        <v>110</v>
      </c>
      <c r="BH923" s="1" t="s">
        <v>4271</v>
      </c>
      <c r="BI923" s="1" t="s">
        <v>1477</v>
      </c>
      <c r="BJ923" s="1" t="s">
        <v>5527</v>
      </c>
      <c r="BK923" s="1" t="s">
        <v>855</v>
      </c>
      <c r="BL923" s="1" t="s">
        <v>5338</v>
      </c>
      <c r="BM923" s="1" t="s">
        <v>2710</v>
      </c>
      <c r="BN923" s="1" t="s">
        <v>6095</v>
      </c>
      <c r="BO923" s="1" t="s">
        <v>110</v>
      </c>
      <c r="BP923" s="1" t="s">
        <v>4271</v>
      </c>
      <c r="BQ923" s="1" t="s">
        <v>2711</v>
      </c>
      <c r="BR923" s="1" t="s">
        <v>6976</v>
      </c>
      <c r="BS923" s="1" t="s">
        <v>95</v>
      </c>
      <c r="BT923" s="1" t="s">
        <v>5256</v>
      </c>
    </row>
    <row r="924" spans="1:72" ht="13.5" customHeight="1">
      <c r="A924" s="5" t="str">
        <f aca="true" t="shared" si="48" ref="A924:A944">HYPERLINK("http://kyu.snu.ac.kr/sdhj/index.jsp?type=hj/GK14782_00IH_0001_0177.jpg","1861_화현내_0177")</f>
        <v>1861_화현내_0177</v>
      </c>
      <c r="B924" s="1">
        <v>1861</v>
      </c>
      <c r="C924" s="1" t="s">
        <v>9339</v>
      </c>
      <c r="D924" s="1" t="s">
        <v>9340</v>
      </c>
      <c r="E924" s="1">
        <v>923</v>
      </c>
      <c r="F924" s="1">
        <v>6</v>
      </c>
      <c r="G924" s="1" t="s">
        <v>2529</v>
      </c>
      <c r="H924" s="1" t="s">
        <v>4196</v>
      </c>
      <c r="I924" s="1">
        <v>5</v>
      </c>
      <c r="L924" s="1">
        <v>3</v>
      </c>
      <c r="M924" s="1" t="s">
        <v>8378</v>
      </c>
      <c r="N924" s="1" t="s">
        <v>8379</v>
      </c>
      <c r="S924" s="1" t="s">
        <v>49</v>
      </c>
      <c r="T924" s="1" t="s">
        <v>967</v>
      </c>
      <c r="W924" s="1" t="s">
        <v>290</v>
      </c>
      <c r="X924" s="1" t="s">
        <v>4337</v>
      </c>
      <c r="Y924" s="1" t="s">
        <v>10</v>
      </c>
      <c r="Z924" s="1" t="s">
        <v>4364</v>
      </c>
      <c r="AC924" s="1">
        <v>38</v>
      </c>
      <c r="AD924" s="1" t="s">
        <v>52</v>
      </c>
      <c r="AE924" s="1" t="s">
        <v>5201</v>
      </c>
      <c r="AJ924" s="1" t="s">
        <v>17</v>
      </c>
      <c r="AK924" s="1" t="s">
        <v>5254</v>
      </c>
      <c r="AL924" s="1" t="s">
        <v>130</v>
      </c>
      <c r="AM924" s="1" t="s">
        <v>5257</v>
      </c>
      <c r="AT924" s="1" t="s">
        <v>110</v>
      </c>
      <c r="AU924" s="1" t="s">
        <v>4271</v>
      </c>
      <c r="AV924" s="1" t="s">
        <v>2712</v>
      </c>
      <c r="AW924" s="1" t="s">
        <v>5619</v>
      </c>
      <c r="BG924" s="1" t="s">
        <v>1304</v>
      </c>
      <c r="BH924" s="1" t="s">
        <v>5334</v>
      </c>
      <c r="BI924" s="1" t="s">
        <v>2713</v>
      </c>
      <c r="BJ924" s="1" t="s">
        <v>6042</v>
      </c>
      <c r="BK924" s="1" t="s">
        <v>1304</v>
      </c>
      <c r="BL924" s="1" t="s">
        <v>5334</v>
      </c>
      <c r="BM924" s="1" t="s">
        <v>2714</v>
      </c>
      <c r="BN924" s="1" t="s">
        <v>5616</v>
      </c>
      <c r="BO924" s="1" t="s">
        <v>105</v>
      </c>
      <c r="BP924" s="1" t="s">
        <v>4280</v>
      </c>
      <c r="BQ924" s="1" t="s">
        <v>2715</v>
      </c>
      <c r="BR924" s="1" t="s">
        <v>7063</v>
      </c>
      <c r="BS924" s="1" t="s">
        <v>180</v>
      </c>
      <c r="BT924" s="1" t="s">
        <v>5255</v>
      </c>
    </row>
    <row r="925" spans="1:31" ht="13.5" customHeight="1">
      <c r="A925" s="5" t="str">
        <f t="shared" si="48"/>
        <v>1861_화현내_0177</v>
      </c>
      <c r="B925" s="1">
        <v>1861</v>
      </c>
      <c r="C925" s="1" t="s">
        <v>9339</v>
      </c>
      <c r="D925" s="1" t="s">
        <v>9340</v>
      </c>
      <c r="E925" s="1">
        <v>924</v>
      </c>
      <c r="F925" s="1">
        <v>6</v>
      </c>
      <c r="G925" s="1" t="s">
        <v>2529</v>
      </c>
      <c r="H925" s="1" t="s">
        <v>4196</v>
      </c>
      <c r="I925" s="1">
        <v>5</v>
      </c>
      <c r="L925" s="1">
        <v>3</v>
      </c>
      <c r="M925" s="1" t="s">
        <v>8378</v>
      </c>
      <c r="N925" s="1" t="s">
        <v>8379</v>
      </c>
      <c r="S925" s="1" t="s">
        <v>297</v>
      </c>
      <c r="T925" s="1" t="s">
        <v>4258</v>
      </c>
      <c r="AD925" s="1" t="s">
        <v>311</v>
      </c>
      <c r="AE925" s="1" t="s">
        <v>5191</v>
      </c>
    </row>
    <row r="926" spans="1:72" ht="13.5" customHeight="1">
      <c r="A926" s="5" t="str">
        <f t="shared" si="48"/>
        <v>1861_화현내_0177</v>
      </c>
      <c r="B926" s="1">
        <v>1861</v>
      </c>
      <c r="C926" s="1" t="s">
        <v>9339</v>
      </c>
      <c r="D926" s="1" t="s">
        <v>9340</v>
      </c>
      <c r="E926" s="1">
        <v>925</v>
      </c>
      <c r="F926" s="1">
        <v>6</v>
      </c>
      <c r="G926" s="1" t="s">
        <v>2529</v>
      </c>
      <c r="H926" s="1" t="s">
        <v>4196</v>
      </c>
      <c r="I926" s="1">
        <v>5</v>
      </c>
      <c r="L926" s="1">
        <v>4</v>
      </c>
      <c r="M926" s="1" t="s">
        <v>2697</v>
      </c>
      <c r="N926" s="1" t="s">
        <v>7420</v>
      </c>
      <c r="T926" s="1" t="s">
        <v>9179</v>
      </c>
      <c r="U926" s="1" t="s">
        <v>110</v>
      </c>
      <c r="V926" s="1" t="s">
        <v>4271</v>
      </c>
      <c r="W926" s="1" t="s">
        <v>139</v>
      </c>
      <c r="X926" s="1" t="s">
        <v>9180</v>
      </c>
      <c r="Y926" s="1" t="s">
        <v>2716</v>
      </c>
      <c r="Z926" s="1" t="s">
        <v>4780</v>
      </c>
      <c r="AC926" s="1">
        <v>57</v>
      </c>
      <c r="AD926" s="1" t="s">
        <v>623</v>
      </c>
      <c r="AE926" s="1" t="s">
        <v>5222</v>
      </c>
      <c r="AJ926" s="1" t="s">
        <v>17</v>
      </c>
      <c r="AK926" s="1" t="s">
        <v>5254</v>
      </c>
      <c r="AL926" s="1" t="s">
        <v>141</v>
      </c>
      <c r="AM926" s="1" t="s">
        <v>5296</v>
      </c>
      <c r="AT926" s="1" t="s">
        <v>110</v>
      </c>
      <c r="AU926" s="1" t="s">
        <v>4271</v>
      </c>
      <c r="AV926" s="1" t="s">
        <v>2717</v>
      </c>
      <c r="AW926" s="1" t="s">
        <v>5618</v>
      </c>
      <c r="BG926" s="1" t="s">
        <v>110</v>
      </c>
      <c r="BH926" s="1" t="s">
        <v>4271</v>
      </c>
      <c r="BI926" s="1" t="s">
        <v>2647</v>
      </c>
      <c r="BJ926" s="1" t="s">
        <v>6180</v>
      </c>
      <c r="BK926" s="1" t="s">
        <v>110</v>
      </c>
      <c r="BL926" s="1" t="s">
        <v>4271</v>
      </c>
      <c r="BM926" s="1" t="s">
        <v>2718</v>
      </c>
      <c r="BN926" s="1" t="s">
        <v>4562</v>
      </c>
      <c r="BO926" s="1" t="s">
        <v>110</v>
      </c>
      <c r="BP926" s="1" t="s">
        <v>4271</v>
      </c>
      <c r="BQ926" s="1" t="s">
        <v>2719</v>
      </c>
      <c r="BR926" s="1" t="s">
        <v>6952</v>
      </c>
      <c r="BS926" s="1" t="s">
        <v>451</v>
      </c>
      <c r="BT926" s="1" t="s">
        <v>5308</v>
      </c>
    </row>
    <row r="927" spans="1:72" ht="13.5" customHeight="1">
      <c r="A927" s="5" t="str">
        <f t="shared" si="48"/>
        <v>1861_화현내_0177</v>
      </c>
      <c r="B927" s="1">
        <v>1861</v>
      </c>
      <c r="C927" s="1" t="s">
        <v>9339</v>
      </c>
      <c r="D927" s="1" t="s">
        <v>9340</v>
      </c>
      <c r="E927" s="1">
        <v>926</v>
      </c>
      <c r="F927" s="1">
        <v>6</v>
      </c>
      <c r="G927" s="1" t="s">
        <v>2529</v>
      </c>
      <c r="H927" s="1" t="s">
        <v>4196</v>
      </c>
      <c r="I927" s="1">
        <v>5</v>
      </c>
      <c r="L927" s="1">
        <v>4</v>
      </c>
      <c r="M927" s="1" t="s">
        <v>2697</v>
      </c>
      <c r="N927" s="1" t="s">
        <v>7420</v>
      </c>
      <c r="S927" s="1" t="s">
        <v>49</v>
      </c>
      <c r="T927" s="1" t="s">
        <v>967</v>
      </c>
      <c r="W927" s="1" t="s">
        <v>160</v>
      </c>
      <c r="X927" s="1" t="s">
        <v>4340</v>
      </c>
      <c r="Y927" s="1" t="s">
        <v>10</v>
      </c>
      <c r="Z927" s="1" t="s">
        <v>4364</v>
      </c>
      <c r="AC927" s="1">
        <v>57</v>
      </c>
      <c r="AD927" s="1" t="s">
        <v>623</v>
      </c>
      <c r="AE927" s="1" t="s">
        <v>5222</v>
      </c>
      <c r="AJ927" s="1" t="s">
        <v>17</v>
      </c>
      <c r="AK927" s="1" t="s">
        <v>5254</v>
      </c>
      <c r="AL927" s="1" t="s">
        <v>95</v>
      </c>
      <c r="AM927" s="1" t="s">
        <v>5256</v>
      </c>
      <c r="AT927" s="1" t="s">
        <v>110</v>
      </c>
      <c r="AU927" s="1" t="s">
        <v>4271</v>
      </c>
      <c r="AV927" s="1" t="s">
        <v>2720</v>
      </c>
      <c r="AW927" s="1" t="s">
        <v>5593</v>
      </c>
      <c r="BG927" s="1" t="s">
        <v>110</v>
      </c>
      <c r="BH927" s="1" t="s">
        <v>4271</v>
      </c>
      <c r="BI927" s="1" t="s">
        <v>1893</v>
      </c>
      <c r="BJ927" s="1" t="s">
        <v>6056</v>
      </c>
      <c r="BM927" s="1" t="s">
        <v>1869</v>
      </c>
      <c r="BN927" s="1" t="s">
        <v>6110</v>
      </c>
      <c r="BO927" s="1" t="s">
        <v>110</v>
      </c>
      <c r="BP927" s="1" t="s">
        <v>4271</v>
      </c>
      <c r="BQ927" s="1" t="s">
        <v>1894</v>
      </c>
      <c r="BR927" s="1" t="s">
        <v>6933</v>
      </c>
      <c r="BS927" s="1" t="s">
        <v>1280</v>
      </c>
      <c r="BT927" s="1" t="s">
        <v>5313</v>
      </c>
    </row>
    <row r="928" spans="1:29" ht="13.5" customHeight="1">
      <c r="A928" s="5" t="str">
        <f t="shared" si="48"/>
        <v>1861_화현내_0177</v>
      </c>
      <c r="B928" s="1">
        <v>1861</v>
      </c>
      <c r="C928" s="1" t="s">
        <v>9339</v>
      </c>
      <c r="D928" s="1" t="s">
        <v>9340</v>
      </c>
      <c r="E928" s="1">
        <v>927</v>
      </c>
      <c r="F928" s="1">
        <v>6</v>
      </c>
      <c r="G928" s="1" t="s">
        <v>2529</v>
      </c>
      <c r="H928" s="1" t="s">
        <v>4196</v>
      </c>
      <c r="I928" s="1">
        <v>5</v>
      </c>
      <c r="L928" s="1">
        <v>4</v>
      </c>
      <c r="M928" s="1" t="s">
        <v>2697</v>
      </c>
      <c r="N928" s="1" t="s">
        <v>7420</v>
      </c>
      <c r="S928" s="1" t="s">
        <v>181</v>
      </c>
      <c r="T928" s="1" t="s">
        <v>4259</v>
      </c>
      <c r="Y928" s="1" t="s">
        <v>1105</v>
      </c>
      <c r="Z928" s="1" t="s">
        <v>4430</v>
      </c>
      <c r="AC928" s="1">
        <v>38</v>
      </c>
    </row>
    <row r="929" spans="1:31" ht="13.5" customHeight="1">
      <c r="A929" s="5" t="str">
        <f t="shared" si="48"/>
        <v>1861_화현내_0177</v>
      </c>
      <c r="B929" s="1">
        <v>1861</v>
      </c>
      <c r="C929" s="1" t="s">
        <v>9339</v>
      </c>
      <c r="D929" s="1" t="s">
        <v>9340</v>
      </c>
      <c r="E929" s="1">
        <v>928</v>
      </c>
      <c r="F929" s="1">
        <v>6</v>
      </c>
      <c r="G929" s="1" t="s">
        <v>2529</v>
      </c>
      <c r="H929" s="1" t="s">
        <v>4196</v>
      </c>
      <c r="I929" s="1">
        <v>5</v>
      </c>
      <c r="L929" s="1">
        <v>4</v>
      </c>
      <c r="M929" s="1" t="s">
        <v>2697</v>
      </c>
      <c r="N929" s="1" t="s">
        <v>7420</v>
      </c>
      <c r="S929" s="1" t="s">
        <v>184</v>
      </c>
      <c r="T929" s="1" t="s">
        <v>4260</v>
      </c>
      <c r="W929" s="1" t="s">
        <v>50</v>
      </c>
      <c r="X929" s="1" t="s">
        <v>4264</v>
      </c>
      <c r="Y929" s="1" t="s">
        <v>10</v>
      </c>
      <c r="Z929" s="1" t="s">
        <v>4364</v>
      </c>
      <c r="AC929" s="1">
        <v>28</v>
      </c>
      <c r="AD929" s="1" t="s">
        <v>575</v>
      </c>
      <c r="AE929" s="1" t="s">
        <v>5211</v>
      </c>
    </row>
    <row r="930" spans="1:72" ht="13.5" customHeight="1">
      <c r="A930" s="5" t="str">
        <f t="shared" si="48"/>
        <v>1861_화현내_0177</v>
      </c>
      <c r="B930" s="1">
        <v>1861</v>
      </c>
      <c r="C930" s="1" t="s">
        <v>9339</v>
      </c>
      <c r="D930" s="1" t="s">
        <v>9340</v>
      </c>
      <c r="E930" s="1">
        <v>929</v>
      </c>
      <c r="F930" s="1">
        <v>6</v>
      </c>
      <c r="G930" s="1" t="s">
        <v>2529</v>
      </c>
      <c r="H930" s="1" t="s">
        <v>4196</v>
      </c>
      <c r="I930" s="1">
        <v>5</v>
      </c>
      <c r="L930" s="1">
        <v>5</v>
      </c>
      <c r="M930" s="1" t="s">
        <v>8380</v>
      </c>
      <c r="N930" s="1" t="s">
        <v>8381</v>
      </c>
      <c r="T930" s="1" t="s">
        <v>8948</v>
      </c>
      <c r="U930" s="1" t="s">
        <v>110</v>
      </c>
      <c r="V930" s="1" t="s">
        <v>4271</v>
      </c>
      <c r="W930" s="1" t="s">
        <v>139</v>
      </c>
      <c r="X930" s="1" t="s">
        <v>8949</v>
      </c>
      <c r="Y930" s="1" t="s">
        <v>1457</v>
      </c>
      <c r="Z930" s="1" t="s">
        <v>4779</v>
      </c>
      <c r="AC930" s="1">
        <v>56</v>
      </c>
      <c r="AD930" s="1" t="s">
        <v>655</v>
      </c>
      <c r="AE930" s="1" t="s">
        <v>5223</v>
      </c>
      <c r="AJ930" s="1" t="s">
        <v>17</v>
      </c>
      <c r="AK930" s="1" t="s">
        <v>5254</v>
      </c>
      <c r="AL930" s="1" t="s">
        <v>141</v>
      </c>
      <c r="AM930" s="1" t="s">
        <v>5296</v>
      </c>
      <c r="AT930" s="1" t="s">
        <v>110</v>
      </c>
      <c r="AU930" s="1" t="s">
        <v>4271</v>
      </c>
      <c r="AV930" s="1" t="s">
        <v>2721</v>
      </c>
      <c r="AW930" s="1" t="s">
        <v>5560</v>
      </c>
      <c r="BG930" s="1" t="s">
        <v>1304</v>
      </c>
      <c r="BH930" s="1" t="s">
        <v>5334</v>
      </c>
      <c r="BI930" s="1" t="s">
        <v>2722</v>
      </c>
      <c r="BJ930" s="1" t="s">
        <v>6179</v>
      </c>
      <c r="BK930" s="1" t="s">
        <v>1304</v>
      </c>
      <c r="BL930" s="1" t="s">
        <v>5334</v>
      </c>
      <c r="BM930" s="1" t="s">
        <v>150</v>
      </c>
      <c r="BN930" s="1" t="s">
        <v>5009</v>
      </c>
      <c r="BO930" s="1" t="s">
        <v>105</v>
      </c>
      <c r="BP930" s="1" t="s">
        <v>4280</v>
      </c>
      <c r="BQ930" s="1" t="s">
        <v>2723</v>
      </c>
      <c r="BR930" s="1" t="s">
        <v>7761</v>
      </c>
      <c r="BS930" s="1" t="s">
        <v>74</v>
      </c>
      <c r="BT930" s="1" t="s">
        <v>4740</v>
      </c>
    </row>
    <row r="931" spans="1:72" ht="13.5" customHeight="1">
      <c r="A931" s="5" t="str">
        <f t="shared" si="48"/>
        <v>1861_화현내_0177</v>
      </c>
      <c r="B931" s="1">
        <v>1861</v>
      </c>
      <c r="C931" s="1" t="s">
        <v>9339</v>
      </c>
      <c r="D931" s="1" t="s">
        <v>9340</v>
      </c>
      <c r="E931" s="1">
        <v>930</v>
      </c>
      <c r="F931" s="1">
        <v>6</v>
      </c>
      <c r="G931" s="1" t="s">
        <v>2529</v>
      </c>
      <c r="H931" s="1" t="s">
        <v>4196</v>
      </c>
      <c r="I931" s="1">
        <v>5</v>
      </c>
      <c r="L931" s="1">
        <v>5</v>
      </c>
      <c r="M931" s="1" t="s">
        <v>8380</v>
      </c>
      <c r="N931" s="1" t="s">
        <v>8381</v>
      </c>
      <c r="S931" s="1" t="s">
        <v>49</v>
      </c>
      <c r="T931" s="1" t="s">
        <v>967</v>
      </c>
      <c r="W931" s="1" t="s">
        <v>135</v>
      </c>
      <c r="X931" s="1" t="s">
        <v>9181</v>
      </c>
      <c r="Y931" s="1" t="s">
        <v>10</v>
      </c>
      <c r="Z931" s="1" t="s">
        <v>4364</v>
      </c>
      <c r="AC931" s="1">
        <v>46</v>
      </c>
      <c r="AD931" s="1" t="s">
        <v>90</v>
      </c>
      <c r="AE931" s="1" t="s">
        <v>5195</v>
      </c>
      <c r="AJ931" s="1" t="s">
        <v>17</v>
      </c>
      <c r="AK931" s="1" t="s">
        <v>5254</v>
      </c>
      <c r="AL931" s="1" t="s">
        <v>95</v>
      </c>
      <c r="AM931" s="1" t="s">
        <v>5256</v>
      </c>
      <c r="AT931" s="1" t="s">
        <v>110</v>
      </c>
      <c r="AU931" s="1" t="s">
        <v>4271</v>
      </c>
      <c r="AV931" s="1" t="s">
        <v>2181</v>
      </c>
      <c r="AW931" s="1" t="s">
        <v>4908</v>
      </c>
      <c r="BG931" s="1" t="s">
        <v>110</v>
      </c>
      <c r="BH931" s="1" t="s">
        <v>4271</v>
      </c>
      <c r="BI931" s="1" t="s">
        <v>2724</v>
      </c>
      <c r="BJ931" s="1" t="s">
        <v>5427</v>
      </c>
      <c r="BK931" s="1" t="s">
        <v>110</v>
      </c>
      <c r="BL931" s="1" t="s">
        <v>4271</v>
      </c>
      <c r="BM931" s="1" t="s">
        <v>2725</v>
      </c>
      <c r="BN931" s="1" t="s">
        <v>6579</v>
      </c>
      <c r="BO931" s="1" t="s">
        <v>110</v>
      </c>
      <c r="BP931" s="1" t="s">
        <v>4271</v>
      </c>
      <c r="BQ931" s="1" t="s">
        <v>2726</v>
      </c>
      <c r="BR931" s="1" t="s">
        <v>7062</v>
      </c>
      <c r="BS931" s="1" t="s">
        <v>95</v>
      </c>
      <c r="BT931" s="1" t="s">
        <v>5256</v>
      </c>
    </row>
    <row r="932" spans="1:31" ht="13.5" customHeight="1">
      <c r="A932" s="5" t="str">
        <f t="shared" si="48"/>
        <v>1861_화현내_0177</v>
      </c>
      <c r="B932" s="1">
        <v>1861</v>
      </c>
      <c r="C932" s="1" t="s">
        <v>9339</v>
      </c>
      <c r="D932" s="1" t="s">
        <v>9340</v>
      </c>
      <c r="E932" s="1">
        <v>931</v>
      </c>
      <c r="F932" s="1">
        <v>6</v>
      </c>
      <c r="G932" s="1" t="s">
        <v>2529</v>
      </c>
      <c r="H932" s="1" t="s">
        <v>4196</v>
      </c>
      <c r="I932" s="1">
        <v>5</v>
      </c>
      <c r="L932" s="1">
        <v>5</v>
      </c>
      <c r="M932" s="1" t="s">
        <v>8380</v>
      </c>
      <c r="N932" s="1" t="s">
        <v>8381</v>
      </c>
      <c r="S932" s="1" t="s">
        <v>181</v>
      </c>
      <c r="T932" s="1" t="s">
        <v>4259</v>
      </c>
      <c r="Y932" s="1" t="s">
        <v>2727</v>
      </c>
      <c r="Z932" s="1" t="s">
        <v>4778</v>
      </c>
      <c r="AC932" s="1">
        <v>20</v>
      </c>
      <c r="AD932" s="1" t="s">
        <v>244</v>
      </c>
      <c r="AE932" s="1" t="s">
        <v>5194</v>
      </c>
    </row>
    <row r="933" spans="1:72" ht="13.5" customHeight="1">
      <c r="A933" s="5" t="str">
        <f t="shared" si="48"/>
        <v>1861_화현내_0177</v>
      </c>
      <c r="B933" s="1">
        <v>1861</v>
      </c>
      <c r="C933" s="1" t="s">
        <v>9339</v>
      </c>
      <c r="D933" s="1" t="s">
        <v>9340</v>
      </c>
      <c r="E933" s="1">
        <v>932</v>
      </c>
      <c r="F933" s="1">
        <v>6</v>
      </c>
      <c r="G933" s="1" t="s">
        <v>2529</v>
      </c>
      <c r="H933" s="1" t="s">
        <v>4196</v>
      </c>
      <c r="I933" s="1">
        <v>6</v>
      </c>
      <c r="J933" s="1" t="s">
        <v>2728</v>
      </c>
      <c r="K933" s="1" t="s">
        <v>7415</v>
      </c>
      <c r="L933" s="1">
        <v>1</v>
      </c>
      <c r="M933" s="1" t="s">
        <v>8382</v>
      </c>
      <c r="N933" s="1" t="s">
        <v>8383</v>
      </c>
      <c r="T933" s="1" t="s">
        <v>8817</v>
      </c>
      <c r="U933" s="1" t="s">
        <v>110</v>
      </c>
      <c r="V933" s="1" t="s">
        <v>4271</v>
      </c>
      <c r="W933" s="1" t="s">
        <v>290</v>
      </c>
      <c r="X933" s="1" t="s">
        <v>4337</v>
      </c>
      <c r="Y933" s="1" t="s">
        <v>1512</v>
      </c>
      <c r="Z933" s="1" t="s">
        <v>4777</v>
      </c>
      <c r="AC933" s="1">
        <v>32</v>
      </c>
      <c r="AD933" s="1" t="s">
        <v>247</v>
      </c>
      <c r="AE933" s="1" t="s">
        <v>5242</v>
      </c>
      <c r="AJ933" s="1" t="s">
        <v>17</v>
      </c>
      <c r="AK933" s="1" t="s">
        <v>5254</v>
      </c>
      <c r="AL933" s="1" t="s">
        <v>130</v>
      </c>
      <c r="AM933" s="1" t="s">
        <v>5257</v>
      </c>
      <c r="AT933" s="1" t="s">
        <v>110</v>
      </c>
      <c r="AU933" s="1" t="s">
        <v>4271</v>
      </c>
      <c r="AV933" s="1" t="s">
        <v>7359</v>
      </c>
      <c r="AW933" s="1" t="s">
        <v>5617</v>
      </c>
      <c r="BG933" s="1" t="s">
        <v>1304</v>
      </c>
      <c r="BH933" s="1" t="s">
        <v>5334</v>
      </c>
      <c r="BI933" s="1" t="s">
        <v>2729</v>
      </c>
      <c r="BJ933" s="1" t="s">
        <v>6178</v>
      </c>
      <c r="BK933" s="1" t="s">
        <v>1304</v>
      </c>
      <c r="BL933" s="1" t="s">
        <v>5334</v>
      </c>
      <c r="BM933" s="1" t="s">
        <v>2713</v>
      </c>
      <c r="BN933" s="1" t="s">
        <v>6042</v>
      </c>
      <c r="BO933" s="1" t="s">
        <v>1304</v>
      </c>
      <c r="BP933" s="1" t="s">
        <v>5334</v>
      </c>
      <c r="BQ933" s="1" t="s">
        <v>2730</v>
      </c>
      <c r="BR933" s="1" t="s">
        <v>7061</v>
      </c>
      <c r="BS933" s="1" t="s">
        <v>914</v>
      </c>
      <c r="BT933" s="1" t="s">
        <v>5284</v>
      </c>
    </row>
    <row r="934" spans="1:72" ht="13.5" customHeight="1">
      <c r="A934" s="5" t="str">
        <f t="shared" si="48"/>
        <v>1861_화현내_0177</v>
      </c>
      <c r="B934" s="1">
        <v>1861</v>
      </c>
      <c r="C934" s="1" t="s">
        <v>9339</v>
      </c>
      <c r="D934" s="1" t="s">
        <v>9340</v>
      </c>
      <c r="E934" s="1">
        <v>933</v>
      </c>
      <c r="F934" s="1">
        <v>6</v>
      </c>
      <c r="G934" s="1" t="s">
        <v>2529</v>
      </c>
      <c r="H934" s="1" t="s">
        <v>4196</v>
      </c>
      <c r="I934" s="1">
        <v>6</v>
      </c>
      <c r="L934" s="1">
        <v>1</v>
      </c>
      <c r="M934" s="1" t="s">
        <v>8382</v>
      </c>
      <c r="N934" s="1" t="s">
        <v>8383</v>
      </c>
      <c r="S934" s="1" t="s">
        <v>49</v>
      </c>
      <c r="T934" s="1" t="s">
        <v>967</v>
      </c>
      <c r="W934" s="1" t="s">
        <v>309</v>
      </c>
      <c r="X934" s="1" t="s">
        <v>4343</v>
      </c>
      <c r="Y934" s="1" t="s">
        <v>10</v>
      </c>
      <c r="Z934" s="1" t="s">
        <v>4364</v>
      </c>
      <c r="AC934" s="1">
        <v>29</v>
      </c>
      <c r="AJ934" s="1" t="s">
        <v>17</v>
      </c>
      <c r="AK934" s="1" t="s">
        <v>5254</v>
      </c>
      <c r="AL934" s="1" t="s">
        <v>312</v>
      </c>
      <c r="AM934" s="1" t="s">
        <v>5262</v>
      </c>
      <c r="AT934" s="1" t="s">
        <v>105</v>
      </c>
      <c r="AU934" s="1" t="s">
        <v>4280</v>
      </c>
      <c r="AV934" s="1" t="s">
        <v>2714</v>
      </c>
      <c r="AW934" s="1" t="s">
        <v>5616</v>
      </c>
      <c r="BG934" s="1" t="s">
        <v>105</v>
      </c>
      <c r="BH934" s="1" t="s">
        <v>4280</v>
      </c>
      <c r="BI934" s="1" t="s">
        <v>932</v>
      </c>
      <c r="BJ934" s="1" t="s">
        <v>6177</v>
      </c>
      <c r="BK934" s="1" t="s">
        <v>105</v>
      </c>
      <c r="BL934" s="1" t="s">
        <v>4280</v>
      </c>
      <c r="BM934" s="1" t="s">
        <v>2731</v>
      </c>
      <c r="BN934" s="1" t="s">
        <v>6078</v>
      </c>
      <c r="BO934" s="1" t="s">
        <v>105</v>
      </c>
      <c r="BP934" s="1" t="s">
        <v>4280</v>
      </c>
      <c r="BQ934" s="1" t="s">
        <v>2732</v>
      </c>
      <c r="BR934" s="1" t="s">
        <v>7060</v>
      </c>
      <c r="BS934" s="1" t="s">
        <v>104</v>
      </c>
      <c r="BT934" s="1" t="s">
        <v>5261</v>
      </c>
    </row>
    <row r="935" spans="1:29" ht="13.5" customHeight="1">
      <c r="A935" s="5" t="str">
        <f t="shared" si="48"/>
        <v>1861_화현내_0177</v>
      </c>
      <c r="B935" s="1">
        <v>1861</v>
      </c>
      <c r="C935" s="1" t="s">
        <v>9339</v>
      </c>
      <c r="D935" s="1" t="s">
        <v>9340</v>
      </c>
      <c r="E935" s="1">
        <v>934</v>
      </c>
      <c r="F935" s="1">
        <v>6</v>
      </c>
      <c r="G935" s="1" t="s">
        <v>2529</v>
      </c>
      <c r="H935" s="1" t="s">
        <v>4196</v>
      </c>
      <c r="I935" s="1">
        <v>6</v>
      </c>
      <c r="L935" s="1">
        <v>1</v>
      </c>
      <c r="M935" s="1" t="s">
        <v>8382</v>
      </c>
      <c r="N935" s="1" t="s">
        <v>8383</v>
      </c>
      <c r="S935" s="1" t="s">
        <v>96</v>
      </c>
      <c r="T935" s="1" t="s">
        <v>4261</v>
      </c>
      <c r="W935" s="1" t="s">
        <v>38</v>
      </c>
      <c r="X935" s="1" t="s">
        <v>4338</v>
      </c>
      <c r="Y935" s="1" t="s">
        <v>10</v>
      </c>
      <c r="Z935" s="1" t="s">
        <v>4364</v>
      </c>
      <c r="AC935" s="1">
        <v>55</v>
      </c>
    </row>
    <row r="936" spans="1:31" ht="13.5" customHeight="1">
      <c r="A936" s="5" t="str">
        <f t="shared" si="48"/>
        <v>1861_화현내_0177</v>
      </c>
      <c r="B936" s="1">
        <v>1861</v>
      </c>
      <c r="C936" s="1" t="s">
        <v>9339</v>
      </c>
      <c r="D936" s="1" t="s">
        <v>9340</v>
      </c>
      <c r="E936" s="1">
        <v>935</v>
      </c>
      <c r="F936" s="1">
        <v>6</v>
      </c>
      <c r="G936" s="1" t="s">
        <v>2529</v>
      </c>
      <c r="H936" s="1" t="s">
        <v>4196</v>
      </c>
      <c r="I936" s="1">
        <v>6</v>
      </c>
      <c r="L936" s="1">
        <v>1</v>
      </c>
      <c r="M936" s="1" t="s">
        <v>8382</v>
      </c>
      <c r="N936" s="1" t="s">
        <v>8383</v>
      </c>
      <c r="S936" s="1" t="s">
        <v>131</v>
      </c>
      <c r="T936" s="1" t="s">
        <v>4263</v>
      </c>
      <c r="Y936" s="1" t="s">
        <v>2733</v>
      </c>
      <c r="Z936" s="1" t="s">
        <v>4466</v>
      </c>
      <c r="AC936" s="1">
        <v>28</v>
      </c>
      <c r="AD936" s="1" t="s">
        <v>575</v>
      </c>
      <c r="AE936" s="1" t="s">
        <v>5211</v>
      </c>
    </row>
    <row r="937" spans="1:72" ht="13.5" customHeight="1">
      <c r="A937" s="5" t="str">
        <f t="shared" si="48"/>
        <v>1861_화현내_0177</v>
      </c>
      <c r="B937" s="1">
        <v>1861</v>
      </c>
      <c r="C937" s="1" t="s">
        <v>9339</v>
      </c>
      <c r="D937" s="1" t="s">
        <v>9340</v>
      </c>
      <c r="E937" s="1">
        <v>936</v>
      </c>
      <c r="F937" s="1">
        <v>6</v>
      </c>
      <c r="G937" s="1" t="s">
        <v>2529</v>
      </c>
      <c r="H937" s="1" t="s">
        <v>4196</v>
      </c>
      <c r="I937" s="1">
        <v>6</v>
      </c>
      <c r="L937" s="1">
        <v>2</v>
      </c>
      <c r="M937" s="1" t="s">
        <v>8384</v>
      </c>
      <c r="N937" s="1" t="s">
        <v>8385</v>
      </c>
      <c r="T937" s="1" t="s">
        <v>8764</v>
      </c>
      <c r="U937" s="1" t="s">
        <v>110</v>
      </c>
      <c r="V937" s="1" t="s">
        <v>4271</v>
      </c>
      <c r="W937" s="1" t="s">
        <v>139</v>
      </c>
      <c r="X937" s="1" t="s">
        <v>9182</v>
      </c>
      <c r="Y937" s="1" t="s">
        <v>2734</v>
      </c>
      <c r="Z937" s="1" t="s">
        <v>4776</v>
      </c>
      <c r="AC937" s="1">
        <v>42</v>
      </c>
      <c r="AD937" s="1" t="s">
        <v>155</v>
      </c>
      <c r="AE937" s="1" t="s">
        <v>5196</v>
      </c>
      <c r="AJ937" s="1" t="s">
        <v>17</v>
      </c>
      <c r="AK937" s="1" t="s">
        <v>5254</v>
      </c>
      <c r="AL937" s="1" t="s">
        <v>141</v>
      </c>
      <c r="AM937" s="1" t="s">
        <v>5296</v>
      </c>
      <c r="AT937" s="1" t="s">
        <v>110</v>
      </c>
      <c r="AU937" s="1" t="s">
        <v>4271</v>
      </c>
      <c r="AV937" s="1" t="s">
        <v>2735</v>
      </c>
      <c r="AW937" s="1" t="s">
        <v>5615</v>
      </c>
      <c r="BG937" s="1" t="s">
        <v>110</v>
      </c>
      <c r="BH937" s="1" t="s">
        <v>4271</v>
      </c>
      <c r="BI937" s="1" t="s">
        <v>2736</v>
      </c>
      <c r="BJ937" s="1" t="s">
        <v>6176</v>
      </c>
      <c r="BK937" s="1" t="s">
        <v>110</v>
      </c>
      <c r="BL937" s="1" t="s">
        <v>4271</v>
      </c>
      <c r="BM937" s="1" t="s">
        <v>2546</v>
      </c>
      <c r="BN937" s="1" t="s">
        <v>6173</v>
      </c>
      <c r="BO937" s="1" t="s">
        <v>105</v>
      </c>
      <c r="BP937" s="1" t="s">
        <v>4280</v>
      </c>
      <c r="BQ937" s="1" t="s">
        <v>2737</v>
      </c>
      <c r="BR937" s="1" t="s">
        <v>9183</v>
      </c>
      <c r="BS937" s="1" t="s">
        <v>1742</v>
      </c>
      <c r="BT937" s="1" t="s">
        <v>5268</v>
      </c>
    </row>
    <row r="938" spans="1:72" ht="13.5" customHeight="1">
      <c r="A938" s="5" t="str">
        <f t="shared" si="48"/>
        <v>1861_화현내_0177</v>
      </c>
      <c r="B938" s="1">
        <v>1861</v>
      </c>
      <c r="C938" s="1" t="s">
        <v>9339</v>
      </c>
      <c r="D938" s="1" t="s">
        <v>9340</v>
      </c>
      <c r="E938" s="1">
        <v>937</v>
      </c>
      <c r="F938" s="1">
        <v>6</v>
      </c>
      <c r="G938" s="1" t="s">
        <v>2529</v>
      </c>
      <c r="H938" s="1" t="s">
        <v>4196</v>
      </c>
      <c r="I938" s="1">
        <v>6</v>
      </c>
      <c r="L938" s="1">
        <v>2</v>
      </c>
      <c r="M938" s="1" t="s">
        <v>8384</v>
      </c>
      <c r="N938" s="1" t="s">
        <v>8385</v>
      </c>
      <c r="S938" s="1" t="s">
        <v>49</v>
      </c>
      <c r="T938" s="1" t="s">
        <v>967</v>
      </c>
      <c r="W938" s="1" t="s">
        <v>290</v>
      </c>
      <c r="X938" s="1" t="s">
        <v>4337</v>
      </c>
      <c r="Y938" s="1" t="s">
        <v>10</v>
      </c>
      <c r="Z938" s="1" t="s">
        <v>4364</v>
      </c>
      <c r="AC938" s="1">
        <v>48</v>
      </c>
      <c r="AJ938" s="1" t="s">
        <v>17</v>
      </c>
      <c r="AK938" s="1" t="s">
        <v>5254</v>
      </c>
      <c r="AL938" s="1" t="s">
        <v>130</v>
      </c>
      <c r="AM938" s="1" t="s">
        <v>5257</v>
      </c>
      <c r="AT938" s="1" t="s">
        <v>105</v>
      </c>
      <c r="AU938" s="1" t="s">
        <v>4280</v>
      </c>
      <c r="AV938" s="1" t="s">
        <v>2738</v>
      </c>
      <c r="AW938" s="1" t="s">
        <v>5614</v>
      </c>
      <c r="BG938" s="1" t="s">
        <v>105</v>
      </c>
      <c r="BH938" s="1" t="s">
        <v>4280</v>
      </c>
      <c r="BI938" s="1" t="s">
        <v>2739</v>
      </c>
      <c r="BJ938" s="1" t="s">
        <v>6175</v>
      </c>
      <c r="BK938" s="1" t="s">
        <v>105</v>
      </c>
      <c r="BL938" s="1" t="s">
        <v>4280</v>
      </c>
      <c r="BM938" s="1" t="s">
        <v>2740</v>
      </c>
      <c r="BN938" s="1" t="s">
        <v>6119</v>
      </c>
      <c r="BO938" s="1" t="s">
        <v>105</v>
      </c>
      <c r="BP938" s="1" t="s">
        <v>4280</v>
      </c>
      <c r="BQ938" s="1" t="s">
        <v>2741</v>
      </c>
      <c r="BR938" s="1" t="s">
        <v>7825</v>
      </c>
      <c r="BS938" s="1" t="s">
        <v>381</v>
      </c>
      <c r="BT938" s="1" t="s">
        <v>5290</v>
      </c>
    </row>
    <row r="939" spans="1:31" ht="13.5" customHeight="1">
      <c r="A939" s="5" t="str">
        <f t="shared" si="48"/>
        <v>1861_화현내_0177</v>
      </c>
      <c r="B939" s="1">
        <v>1861</v>
      </c>
      <c r="C939" s="1" t="s">
        <v>9339</v>
      </c>
      <c r="D939" s="1" t="s">
        <v>9340</v>
      </c>
      <c r="E939" s="1">
        <v>938</v>
      </c>
      <c r="F939" s="1">
        <v>6</v>
      </c>
      <c r="G939" s="1" t="s">
        <v>2529</v>
      </c>
      <c r="H939" s="1" t="s">
        <v>4196</v>
      </c>
      <c r="I939" s="1">
        <v>6</v>
      </c>
      <c r="L939" s="1">
        <v>2</v>
      </c>
      <c r="M939" s="1" t="s">
        <v>8384</v>
      </c>
      <c r="N939" s="1" t="s">
        <v>8385</v>
      </c>
      <c r="S939" s="1" t="s">
        <v>181</v>
      </c>
      <c r="T939" s="1" t="s">
        <v>4259</v>
      </c>
      <c r="Y939" s="1" t="s">
        <v>2742</v>
      </c>
      <c r="Z939" s="1" t="s">
        <v>4775</v>
      </c>
      <c r="AC939" s="1">
        <v>16</v>
      </c>
      <c r="AD939" s="1" t="s">
        <v>757</v>
      </c>
      <c r="AE939" s="1" t="s">
        <v>5206</v>
      </c>
    </row>
    <row r="940" spans="1:72" ht="13.5" customHeight="1">
      <c r="A940" s="5" t="str">
        <f t="shared" si="48"/>
        <v>1861_화현내_0177</v>
      </c>
      <c r="B940" s="1">
        <v>1861</v>
      </c>
      <c r="C940" s="1" t="s">
        <v>9339</v>
      </c>
      <c r="D940" s="1" t="s">
        <v>9340</v>
      </c>
      <c r="E940" s="1">
        <v>939</v>
      </c>
      <c r="F940" s="1">
        <v>6</v>
      </c>
      <c r="G940" s="1" t="s">
        <v>2529</v>
      </c>
      <c r="H940" s="1" t="s">
        <v>4196</v>
      </c>
      <c r="I940" s="1">
        <v>6</v>
      </c>
      <c r="L940" s="1">
        <v>3</v>
      </c>
      <c r="M940" s="1" t="s">
        <v>2728</v>
      </c>
      <c r="N940" s="1" t="s">
        <v>7415</v>
      </c>
      <c r="T940" s="1" t="s">
        <v>8777</v>
      </c>
      <c r="U940" s="1" t="s">
        <v>110</v>
      </c>
      <c r="V940" s="1" t="s">
        <v>4271</v>
      </c>
      <c r="W940" s="1" t="s">
        <v>139</v>
      </c>
      <c r="X940" s="1" t="s">
        <v>9159</v>
      </c>
      <c r="Y940" s="1" t="s">
        <v>2743</v>
      </c>
      <c r="Z940" s="1" t="s">
        <v>4613</v>
      </c>
      <c r="AC940" s="1">
        <v>54</v>
      </c>
      <c r="AD940" s="1" t="s">
        <v>221</v>
      </c>
      <c r="AE940" s="1" t="s">
        <v>5245</v>
      </c>
      <c r="AJ940" s="1" t="s">
        <v>17</v>
      </c>
      <c r="AK940" s="1" t="s">
        <v>5254</v>
      </c>
      <c r="AL940" s="1" t="s">
        <v>141</v>
      </c>
      <c r="AM940" s="1" t="s">
        <v>5296</v>
      </c>
      <c r="AT940" s="1" t="s">
        <v>110</v>
      </c>
      <c r="AU940" s="1" t="s">
        <v>4271</v>
      </c>
      <c r="AV940" s="1" t="s">
        <v>2744</v>
      </c>
      <c r="AW940" s="1" t="s">
        <v>5613</v>
      </c>
      <c r="BG940" s="1" t="s">
        <v>110</v>
      </c>
      <c r="BH940" s="1" t="s">
        <v>4271</v>
      </c>
      <c r="BI940" s="1" t="s">
        <v>1518</v>
      </c>
      <c r="BJ940" s="1" t="s">
        <v>4867</v>
      </c>
      <c r="BK940" s="1" t="s">
        <v>110</v>
      </c>
      <c r="BL940" s="1" t="s">
        <v>4271</v>
      </c>
      <c r="BM940" s="1" t="s">
        <v>2647</v>
      </c>
      <c r="BN940" s="1" t="s">
        <v>6180</v>
      </c>
      <c r="BO940" s="1" t="s">
        <v>105</v>
      </c>
      <c r="BP940" s="1" t="s">
        <v>4280</v>
      </c>
      <c r="BQ940" s="1" t="s">
        <v>2745</v>
      </c>
      <c r="BR940" s="1" t="s">
        <v>7059</v>
      </c>
      <c r="BS940" s="1" t="s">
        <v>91</v>
      </c>
      <c r="BT940" s="1" t="s">
        <v>5274</v>
      </c>
    </row>
    <row r="941" spans="1:72" ht="13.5" customHeight="1">
      <c r="A941" s="5" t="str">
        <f t="shared" si="48"/>
        <v>1861_화현내_0177</v>
      </c>
      <c r="B941" s="1">
        <v>1861</v>
      </c>
      <c r="C941" s="1" t="s">
        <v>9339</v>
      </c>
      <c r="D941" s="1" t="s">
        <v>9340</v>
      </c>
      <c r="E941" s="1">
        <v>940</v>
      </c>
      <c r="F941" s="1">
        <v>6</v>
      </c>
      <c r="G941" s="1" t="s">
        <v>2529</v>
      </c>
      <c r="H941" s="1" t="s">
        <v>4196</v>
      </c>
      <c r="I941" s="1">
        <v>6</v>
      </c>
      <c r="L941" s="1">
        <v>3</v>
      </c>
      <c r="M941" s="1" t="s">
        <v>2728</v>
      </c>
      <c r="N941" s="1" t="s">
        <v>7415</v>
      </c>
      <c r="S941" s="1" t="s">
        <v>49</v>
      </c>
      <c r="T941" s="1" t="s">
        <v>967</v>
      </c>
      <c r="W941" s="1" t="s">
        <v>604</v>
      </c>
      <c r="X941" s="1" t="s">
        <v>4367</v>
      </c>
      <c r="Y941" s="1" t="s">
        <v>10</v>
      </c>
      <c r="Z941" s="1" t="s">
        <v>4364</v>
      </c>
      <c r="AC941" s="1">
        <v>54</v>
      </c>
      <c r="AD941" s="1" t="s">
        <v>221</v>
      </c>
      <c r="AE941" s="1" t="s">
        <v>5245</v>
      </c>
      <c r="AJ941" s="1" t="s">
        <v>17</v>
      </c>
      <c r="AK941" s="1" t="s">
        <v>5254</v>
      </c>
      <c r="AL941" s="1" t="s">
        <v>48</v>
      </c>
      <c r="AM941" s="1" t="s">
        <v>5276</v>
      </c>
      <c r="AT941" s="1" t="s">
        <v>105</v>
      </c>
      <c r="AU941" s="1" t="s">
        <v>4280</v>
      </c>
      <c r="AV941" s="1" t="s">
        <v>2746</v>
      </c>
      <c r="AW941" s="1" t="s">
        <v>5612</v>
      </c>
      <c r="BG941" s="1" t="s">
        <v>105</v>
      </c>
      <c r="BH941" s="1" t="s">
        <v>4280</v>
      </c>
      <c r="BI941" s="1" t="s">
        <v>2747</v>
      </c>
      <c r="BJ941" s="1" t="s">
        <v>6174</v>
      </c>
      <c r="BK941" s="1" t="s">
        <v>105</v>
      </c>
      <c r="BL941" s="1" t="s">
        <v>4280</v>
      </c>
      <c r="BM941" s="1" t="s">
        <v>2748</v>
      </c>
      <c r="BN941" s="1" t="s">
        <v>6608</v>
      </c>
      <c r="BO941" s="1" t="s">
        <v>105</v>
      </c>
      <c r="BP941" s="1" t="s">
        <v>4280</v>
      </c>
      <c r="BQ941" s="1" t="s">
        <v>2749</v>
      </c>
      <c r="BR941" s="1" t="s">
        <v>7815</v>
      </c>
      <c r="BS941" s="1" t="s">
        <v>95</v>
      </c>
      <c r="BT941" s="1" t="s">
        <v>5256</v>
      </c>
    </row>
    <row r="942" spans="1:29" ht="13.5" customHeight="1">
      <c r="A942" s="5" t="str">
        <f t="shared" si="48"/>
        <v>1861_화현내_0177</v>
      </c>
      <c r="B942" s="1">
        <v>1861</v>
      </c>
      <c r="C942" s="1" t="s">
        <v>9339</v>
      </c>
      <c r="D942" s="1" t="s">
        <v>9340</v>
      </c>
      <c r="E942" s="1">
        <v>941</v>
      </c>
      <c r="F942" s="1">
        <v>6</v>
      </c>
      <c r="G942" s="1" t="s">
        <v>2529</v>
      </c>
      <c r="H942" s="1" t="s">
        <v>4196</v>
      </c>
      <c r="I942" s="1">
        <v>6</v>
      </c>
      <c r="L942" s="1">
        <v>3</v>
      </c>
      <c r="M942" s="1" t="s">
        <v>2728</v>
      </c>
      <c r="N942" s="1" t="s">
        <v>7415</v>
      </c>
      <c r="S942" s="1" t="s">
        <v>181</v>
      </c>
      <c r="T942" s="1" t="s">
        <v>4259</v>
      </c>
      <c r="Y942" s="1" t="s">
        <v>1900</v>
      </c>
      <c r="Z942" s="1" t="s">
        <v>4774</v>
      </c>
      <c r="AC942" s="1">
        <v>34</v>
      </c>
    </row>
    <row r="943" spans="1:29" ht="13.5" customHeight="1">
      <c r="A943" s="5" t="str">
        <f t="shared" si="48"/>
        <v>1861_화현내_0177</v>
      </c>
      <c r="B943" s="1">
        <v>1861</v>
      </c>
      <c r="C943" s="1" t="s">
        <v>9339</v>
      </c>
      <c r="D943" s="1" t="s">
        <v>9340</v>
      </c>
      <c r="E943" s="1">
        <v>942</v>
      </c>
      <c r="F943" s="1">
        <v>6</v>
      </c>
      <c r="G943" s="1" t="s">
        <v>2529</v>
      </c>
      <c r="H943" s="1" t="s">
        <v>4196</v>
      </c>
      <c r="I943" s="1">
        <v>6</v>
      </c>
      <c r="L943" s="1">
        <v>3</v>
      </c>
      <c r="M943" s="1" t="s">
        <v>2728</v>
      </c>
      <c r="N943" s="1" t="s">
        <v>7415</v>
      </c>
      <c r="S943" s="1" t="s">
        <v>181</v>
      </c>
      <c r="T943" s="1" t="s">
        <v>4259</v>
      </c>
      <c r="Y943" s="1" t="s">
        <v>2750</v>
      </c>
      <c r="Z943" s="1" t="s">
        <v>4773</v>
      </c>
      <c r="AC943" s="1">
        <v>26</v>
      </c>
    </row>
    <row r="944" spans="1:31" ht="13.5" customHeight="1">
      <c r="A944" s="5" t="str">
        <f t="shared" si="48"/>
        <v>1861_화현내_0177</v>
      </c>
      <c r="B944" s="1">
        <v>1861</v>
      </c>
      <c r="C944" s="1" t="s">
        <v>9339</v>
      </c>
      <c r="D944" s="1" t="s">
        <v>9340</v>
      </c>
      <c r="E944" s="1">
        <v>943</v>
      </c>
      <c r="F944" s="1">
        <v>6</v>
      </c>
      <c r="G944" s="1" t="s">
        <v>2529</v>
      </c>
      <c r="H944" s="1" t="s">
        <v>4196</v>
      </c>
      <c r="I944" s="1">
        <v>6</v>
      </c>
      <c r="L944" s="1">
        <v>3</v>
      </c>
      <c r="M944" s="1" t="s">
        <v>2728</v>
      </c>
      <c r="N944" s="1" t="s">
        <v>7415</v>
      </c>
      <c r="S944" s="1" t="s">
        <v>181</v>
      </c>
      <c r="T944" s="1" t="s">
        <v>4259</v>
      </c>
      <c r="Y944" s="1" t="s">
        <v>2751</v>
      </c>
      <c r="Z944" s="1" t="s">
        <v>4759</v>
      </c>
      <c r="AC944" s="1">
        <v>21</v>
      </c>
      <c r="AD944" s="1" t="s">
        <v>2542</v>
      </c>
      <c r="AE944" s="1" t="s">
        <v>5198</v>
      </c>
    </row>
    <row r="945" spans="1:72" ht="13.5" customHeight="1">
      <c r="A945" s="5" t="str">
        <f aca="true" t="shared" si="49" ref="A945:A964">HYPERLINK("http://kyu.snu.ac.kr/sdhj/index.jsp?type=hj/GK14782_00IH_0001_0178.jpg","1861_화현내_0178")</f>
        <v>1861_화현내_0178</v>
      </c>
      <c r="B945" s="1">
        <v>1861</v>
      </c>
      <c r="C945" s="1" t="s">
        <v>9339</v>
      </c>
      <c r="D945" s="1" t="s">
        <v>9340</v>
      </c>
      <c r="E945" s="1">
        <v>944</v>
      </c>
      <c r="F945" s="1">
        <v>6</v>
      </c>
      <c r="G945" s="1" t="s">
        <v>2529</v>
      </c>
      <c r="H945" s="1" t="s">
        <v>4196</v>
      </c>
      <c r="I945" s="1">
        <v>6</v>
      </c>
      <c r="L945" s="1">
        <v>4</v>
      </c>
      <c r="M945" s="1" t="s">
        <v>8386</v>
      </c>
      <c r="N945" s="1" t="s">
        <v>8387</v>
      </c>
      <c r="O945" s="1" t="s">
        <v>6</v>
      </c>
      <c r="P945" s="1" t="s">
        <v>4255</v>
      </c>
      <c r="T945" s="1" t="s">
        <v>8874</v>
      </c>
      <c r="U945" s="1" t="s">
        <v>110</v>
      </c>
      <c r="V945" s="1" t="s">
        <v>4271</v>
      </c>
      <c r="W945" s="1" t="s">
        <v>97</v>
      </c>
      <c r="X945" s="1" t="s">
        <v>8875</v>
      </c>
      <c r="Y945" s="1" t="s">
        <v>2752</v>
      </c>
      <c r="Z945" s="1" t="s">
        <v>4772</v>
      </c>
      <c r="AC945" s="1">
        <v>35</v>
      </c>
      <c r="AD945" s="1" t="s">
        <v>205</v>
      </c>
      <c r="AE945" s="1" t="s">
        <v>5214</v>
      </c>
      <c r="AJ945" s="1" t="s">
        <v>17</v>
      </c>
      <c r="AK945" s="1" t="s">
        <v>5254</v>
      </c>
      <c r="AL945" s="1" t="s">
        <v>88</v>
      </c>
      <c r="AM945" s="1" t="s">
        <v>7489</v>
      </c>
      <c r="AT945" s="1" t="s">
        <v>110</v>
      </c>
      <c r="AU945" s="1" t="s">
        <v>4271</v>
      </c>
      <c r="AV945" s="1" t="s">
        <v>2753</v>
      </c>
      <c r="AW945" s="1" t="s">
        <v>5604</v>
      </c>
      <c r="BG945" s="1" t="s">
        <v>110</v>
      </c>
      <c r="BH945" s="1" t="s">
        <v>4271</v>
      </c>
      <c r="BI945" s="1" t="s">
        <v>2754</v>
      </c>
      <c r="BJ945" s="1" t="s">
        <v>6165</v>
      </c>
      <c r="BK945" s="1" t="s">
        <v>110</v>
      </c>
      <c r="BL945" s="1" t="s">
        <v>4271</v>
      </c>
      <c r="BM945" s="1" t="s">
        <v>2755</v>
      </c>
      <c r="BN945" s="1" t="s">
        <v>5514</v>
      </c>
      <c r="BO945" s="1" t="s">
        <v>110</v>
      </c>
      <c r="BP945" s="1" t="s">
        <v>4271</v>
      </c>
      <c r="BQ945" s="1" t="s">
        <v>2756</v>
      </c>
      <c r="BR945" s="1" t="s">
        <v>7049</v>
      </c>
      <c r="BS945" s="1" t="s">
        <v>212</v>
      </c>
      <c r="BT945" s="1" t="s">
        <v>4706</v>
      </c>
    </row>
    <row r="946" spans="1:72" ht="13.5" customHeight="1">
      <c r="A946" s="5" t="str">
        <f t="shared" si="49"/>
        <v>1861_화현내_0178</v>
      </c>
      <c r="B946" s="1">
        <v>1861</v>
      </c>
      <c r="C946" s="1" t="s">
        <v>9339</v>
      </c>
      <c r="D946" s="1" t="s">
        <v>9340</v>
      </c>
      <c r="E946" s="1">
        <v>945</v>
      </c>
      <c r="F946" s="1">
        <v>6</v>
      </c>
      <c r="G946" s="1" t="s">
        <v>2529</v>
      </c>
      <c r="H946" s="1" t="s">
        <v>4196</v>
      </c>
      <c r="I946" s="1">
        <v>6</v>
      </c>
      <c r="L946" s="1">
        <v>4</v>
      </c>
      <c r="M946" s="1" t="s">
        <v>8386</v>
      </c>
      <c r="N946" s="1" t="s">
        <v>8387</v>
      </c>
      <c r="S946" s="1" t="s">
        <v>49</v>
      </c>
      <c r="T946" s="1" t="s">
        <v>967</v>
      </c>
      <c r="W946" s="1" t="s">
        <v>135</v>
      </c>
      <c r="X946" s="1" t="s">
        <v>9184</v>
      </c>
      <c r="Y946" s="1" t="s">
        <v>10</v>
      </c>
      <c r="Z946" s="1" t="s">
        <v>4364</v>
      </c>
      <c r="AC946" s="1">
        <v>35</v>
      </c>
      <c r="AJ946" s="1" t="s">
        <v>17</v>
      </c>
      <c r="AK946" s="1" t="s">
        <v>5254</v>
      </c>
      <c r="AL946" s="1" t="s">
        <v>74</v>
      </c>
      <c r="AM946" s="1" t="s">
        <v>4740</v>
      </c>
      <c r="AT946" s="1" t="s">
        <v>2757</v>
      </c>
      <c r="AU946" s="1" t="s">
        <v>5340</v>
      </c>
      <c r="AV946" s="1" t="s">
        <v>1850</v>
      </c>
      <c r="AW946" s="1" t="s">
        <v>5611</v>
      </c>
      <c r="BG946" s="1" t="s">
        <v>2757</v>
      </c>
      <c r="BH946" s="1" t="s">
        <v>5340</v>
      </c>
      <c r="BI946" s="1" t="s">
        <v>2546</v>
      </c>
      <c r="BJ946" s="1" t="s">
        <v>6173</v>
      </c>
      <c r="BK946" s="1" t="s">
        <v>2757</v>
      </c>
      <c r="BL946" s="1" t="s">
        <v>5340</v>
      </c>
      <c r="BM946" s="1" t="s">
        <v>2758</v>
      </c>
      <c r="BN946" s="1" t="s">
        <v>9185</v>
      </c>
      <c r="BO946" s="1" t="s">
        <v>2757</v>
      </c>
      <c r="BP946" s="1" t="s">
        <v>5340</v>
      </c>
      <c r="BQ946" s="1" t="s">
        <v>2759</v>
      </c>
      <c r="BR946" s="1" t="s">
        <v>7058</v>
      </c>
      <c r="BS946" s="1" t="s">
        <v>346</v>
      </c>
      <c r="BT946" s="1" t="s">
        <v>5291</v>
      </c>
    </row>
    <row r="947" spans="1:31" ht="13.5" customHeight="1">
      <c r="A947" s="5" t="str">
        <f t="shared" si="49"/>
        <v>1861_화현내_0178</v>
      </c>
      <c r="B947" s="1">
        <v>1861</v>
      </c>
      <c r="C947" s="1" t="s">
        <v>9339</v>
      </c>
      <c r="D947" s="1" t="s">
        <v>9340</v>
      </c>
      <c r="E947" s="1">
        <v>946</v>
      </c>
      <c r="F947" s="1">
        <v>6</v>
      </c>
      <c r="G947" s="1" t="s">
        <v>2529</v>
      </c>
      <c r="H947" s="1" t="s">
        <v>4196</v>
      </c>
      <c r="I947" s="1">
        <v>6</v>
      </c>
      <c r="L947" s="1">
        <v>4</v>
      </c>
      <c r="M947" s="1" t="s">
        <v>8386</v>
      </c>
      <c r="N947" s="1" t="s">
        <v>8387</v>
      </c>
      <c r="S947" s="1" t="s">
        <v>181</v>
      </c>
      <c r="T947" s="1" t="s">
        <v>4259</v>
      </c>
      <c r="Y947" s="1" t="s">
        <v>2760</v>
      </c>
      <c r="Z947" s="1" t="s">
        <v>4771</v>
      </c>
      <c r="AD947" s="1" t="s">
        <v>693</v>
      </c>
      <c r="AE947" s="1" t="s">
        <v>5213</v>
      </c>
    </row>
    <row r="948" spans="1:72" ht="13.5" customHeight="1">
      <c r="A948" s="5" t="str">
        <f t="shared" si="49"/>
        <v>1861_화현내_0178</v>
      </c>
      <c r="B948" s="1">
        <v>1861</v>
      </c>
      <c r="C948" s="1" t="s">
        <v>9339</v>
      </c>
      <c r="D948" s="1" t="s">
        <v>9340</v>
      </c>
      <c r="E948" s="1">
        <v>947</v>
      </c>
      <c r="F948" s="1">
        <v>6</v>
      </c>
      <c r="G948" s="1" t="s">
        <v>2529</v>
      </c>
      <c r="H948" s="1" t="s">
        <v>4196</v>
      </c>
      <c r="I948" s="1">
        <v>6</v>
      </c>
      <c r="L948" s="1">
        <v>5</v>
      </c>
      <c r="M948" s="1" t="s">
        <v>8388</v>
      </c>
      <c r="N948" s="1" t="s">
        <v>8389</v>
      </c>
      <c r="T948" s="1" t="s">
        <v>8779</v>
      </c>
      <c r="U948" s="1" t="s">
        <v>110</v>
      </c>
      <c r="V948" s="1" t="s">
        <v>4271</v>
      </c>
      <c r="W948" s="1" t="s">
        <v>139</v>
      </c>
      <c r="X948" s="1" t="s">
        <v>9117</v>
      </c>
      <c r="Y948" s="1" t="s">
        <v>2761</v>
      </c>
      <c r="Z948" s="1" t="s">
        <v>7469</v>
      </c>
      <c r="AC948" s="1">
        <v>50</v>
      </c>
      <c r="AD948" s="1" t="s">
        <v>167</v>
      </c>
      <c r="AE948" s="1" t="s">
        <v>5216</v>
      </c>
      <c r="AJ948" s="1" t="s">
        <v>17</v>
      </c>
      <c r="AK948" s="1" t="s">
        <v>5254</v>
      </c>
      <c r="AL948" s="1" t="s">
        <v>141</v>
      </c>
      <c r="AM948" s="1" t="s">
        <v>5296</v>
      </c>
      <c r="AT948" s="1" t="s">
        <v>110</v>
      </c>
      <c r="AU948" s="1" t="s">
        <v>4271</v>
      </c>
      <c r="AV948" s="1" t="s">
        <v>2646</v>
      </c>
      <c r="AW948" s="1" t="s">
        <v>5523</v>
      </c>
      <c r="BG948" s="1" t="s">
        <v>110</v>
      </c>
      <c r="BH948" s="1" t="s">
        <v>4271</v>
      </c>
      <c r="BI948" s="1" t="s">
        <v>2762</v>
      </c>
      <c r="BJ948" s="1" t="s">
        <v>5856</v>
      </c>
      <c r="BK948" s="1" t="s">
        <v>110</v>
      </c>
      <c r="BL948" s="1" t="s">
        <v>4271</v>
      </c>
      <c r="BM948" s="1" t="s">
        <v>2647</v>
      </c>
      <c r="BN948" s="1" t="s">
        <v>6180</v>
      </c>
      <c r="BO948" s="1" t="s">
        <v>105</v>
      </c>
      <c r="BP948" s="1" t="s">
        <v>4280</v>
      </c>
      <c r="BQ948" s="1" t="s">
        <v>2648</v>
      </c>
      <c r="BR948" s="1" t="s">
        <v>6994</v>
      </c>
      <c r="BS948" s="1" t="s">
        <v>41</v>
      </c>
      <c r="BT948" s="1" t="s">
        <v>5259</v>
      </c>
    </row>
    <row r="949" spans="1:72" ht="13.5" customHeight="1">
      <c r="A949" s="5" t="str">
        <f t="shared" si="49"/>
        <v>1861_화현내_0178</v>
      </c>
      <c r="B949" s="1">
        <v>1861</v>
      </c>
      <c r="C949" s="1" t="s">
        <v>9339</v>
      </c>
      <c r="D949" s="1" t="s">
        <v>9340</v>
      </c>
      <c r="E949" s="1">
        <v>948</v>
      </c>
      <c r="F949" s="1">
        <v>6</v>
      </c>
      <c r="G949" s="1" t="s">
        <v>2529</v>
      </c>
      <c r="H949" s="1" t="s">
        <v>4196</v>
      </c>
      <c r="I949" s="1">
        <v>6</v>
      </c>
      <c r="L949" s="1">
        <v>5</v>
      </c>
      <c r="M949" s="1" t="s">
        <v>8388</v>
      </c>
      <c r="N949" s="1" t="s">
        <v>8389</v>
      </c>
      <c r="S949" s="1" t="s">
        <v>49</v>
      </c>
      <c r="T949" s="1" t="s">
        <v>967</v>
      </c>
      <c r="W949" s="1" t="s">
        <v>89</v>
      </c>
      <c r="X949" s="1" t="s">
        <v>4357</v>
      </c>
      <c r="Y949" s="1" t="s">
        <v>10</v>
      </c>
      <c r="Z949" s="1" t="s">
        <v>4364</v>
      </c>
      <c r="AC949" s="1">
        <v>50</v>
      </c>
      <c r="AJ949" s="1" t="s">
        <v>17</v>
      </c>
      <c r="AK949" s="1" t="s">
        <v>5254</v>
      </c>
      <c r="AL949" s="1" t="s">
        <v>91</v>
      </c>
      <c r="AM949" s="1" t="s">
        <v>5274</v>
      </c>
      <c r="AT949" s="1" t="s">
        <v>105</v>
      </c>
      <c r="AU949" s="1" t="s">
        <v>4280</v>
      </c>
      <c r="AV949" s="1" t="s">
        <v>2763</v>
      </c>
      <c r="AW949" s="1" t="s">
        <v>5610</v>
      </c>
      <c r="BG949" s="1" t="s">
        <v>105</v>
      </c>
      <c r="BH949" s="1" t="s">
        <v>4280</v>
      </c>
      <c r="BI949" s="1" t="s">
        <v>2764</v>
      </c>
      <c r="BJ949" s="1" t="s">
        <v>6172</v>
      </c>
      <c r="BK949" s="1" t="s">
        <v>105</v>
      </c>
      <c r="BL949" s="1" t="s">
        <v>4280</v>
      </c>
      <c r="BM949" s="1" t="s">
        <v>2765</v>
      </c>
      <c r="BN949" s="1" t="s">
        <v>4438</v>
      </c>
      <c r="BO949" s="1" t="s">
        <v>105</v>
      </c>
      <c r="BP949" s="1" t="s">
        <v>4280</v>
      </c>
      <c r="BQ949" s="1" t="s">
        <v>2766</v>
      </c>
      <c r="BR949" s="1" t="s">
        <v>7057</v>
      </c>
      <c r="BS949" s="1" t="s">
        <v>2767</v>
      </c>
      <c r="BT949" s="1" t="s">
        <v>7330</v>
      </c>
    </row>
    <row r="950" spans="1:31" ht="13.5" customHeight="1">
      <c r="A950" s="5" t="str">
        <f t="shared" si="49"/>
        <v>1861_화현내_0178</v>
      </c>
      <c r="B950" s="1">
        <v>1861</v>
      </c>
      <c r="C950" s="1" t="s">
        <v>9339</v>
      </c>
      <c r="D950" s="1" t="s">
        <v>9340</v>
      </c>
      <c r="E950" s="1">
        <v>949</v>
      </c>
      <c r="F950" s="1">
        <v>6</v>
      </c>
      <c r="G950" s="1" t="s">
        <v>2529</v>
      </c>
      <c r="H950" s="1" t="s">
        <v>4196</v>
      </c>
      <c r="I950" s="1">
        <v>6</v>
      </c>
      <c r="L950" s="1">
        <v>5</v>
      </c>
      <c r="M950" s="1" t="s">
        <v>8388</v>
      </c>
      <c r="N950" s="1" t="s">
        <v>8389</v>
      </c>
      <c r="S950" s="1" t="s">
        <v>181</v>
      </c>
      <c r="T950" s="1" t="s">
        <v>4259</v>
      </c>
      <c r="Y950" s="1" t="s">
        <v>2768</v>
      </c>
      <c r="Z950" s="1" t="s">
        <v>4770</v>
      </c>
      <c r="AC950" s="1">
        <v>22</v>
      </c>
      <c r="AD950" s="1" t="s">
        <v>693</v>
      </c>
      <c r="AE950" s="1" t="s">
        <v>5213</v>
      </c>
    </row>
    <row r="951" spans="1:72" ht="13.5" customHeight="1">
      <c r="A951" s="5" t="str">
        <f t="shared" si="49"/>
        <v>1861_화현내_0178</v>
      </c>
      <c r="B951" s="1">
        <v>1861</v>
      </c>
      <c r="C951" s="1" t="s">
        <v>9339</v>
      </c>
      <c r="D951" s="1" t="s">
        <v>9340</v>
      </c>
      <c r="E951" s="1">
        <v>950</v>
      </c>
      <c r="F951" s="1">
        <v>6</v>
      </c>
      <c r="G951" s="1" t="s">
        <v>2529</v>
      </c>
      <c r="H951" s="1" t="s">
        <v>4196</v>
      </c>
      <c r="I951" s="1">
        <v>7</v>
      </c>
      <c r="J951" s="1" t="s">
        <v>2769</v>
      </c>
      <c r="K951" s="1" t="s">
        <v>7385</v>
      </c>
      <c r="L951" s="1">
        <v>1</v>
      </c>
      <c r="M951" s="1" t="s">
        <v>9186</v>
      </c>
      <c r="N951" s="1" t="s">
        <v>8390</v>
      </c>
      <c r="T951" s="1" t="s">
        <v>8757</v>
      </c>
      <c r="U951" s="1" t="s">
        <v>110</v>
      </c>
      <c r="V951" s="1" t="s">
        <v>4271</v>
      </c>
      <c r="W951" s="1" t="s">
        <v>139</v>
      </c>
      <c r="X951" s="1" t="s">
        <v>9187</v>
      </c>
      <c r="Y951" s="1" t="s">
        <v>9188</v>
      </c>
      <c r="Z951" s="1" t="s">
        <v>4769</v>
      </c>
      <c r="AC951" s="1">
        <v>40</v>
      </c>
      <c r="AD951" s="1" t="s">
        <v>40</v>
      </c>
      <c r="AE951" s="1" t="s">
        <v>5219</v>
      </c>
      <c r="AJ951" s="1" t="s">
        <v>17</v>
      </c>
      <c r="AK951" s="1" t="s">
        <v>5254</v>
      </c>
      <c r="AL951" s="1" t="s">
        <v>141</v>
      </c>
      <c r="AM951" s="1" t="s">
        <v>5296</v>
      </c>
      <c r="AT951" s="1" t="s">
        <v>110</v>
      </c>
      <c r="AU951" s="1" t="s">
        <v>4271</v>
      </c>
      <c r="AV951" s="1" t="s">
        <v>1386</v>
      </c>
      <c r="AW951" s="1" t="s">
        <v>4642</v>
      </c>
      <c r="BG951" s="1" t="s">
        <v>1304</v>
      </c>
      <c r="BH951" s="1" t="s">
        <v>5334</v>
      </c>
      <c r="BI951" s="1" t="s">
        <v>2318</v>
      </c>
      <c r="BJ951" s="1" t="s">
        <v>4878</v>
      </c>
      <c r="BK951" s="1" t="s">
        <v>855</v>
      </c>
      <c r="BL951" s="1" t="s">
        <v>5338</v>
      </c>
      <c r="BM951" s="1" t="s">
        <v>2770</v>
      </c>
      <c r="BN951" s="1" t="s">
        <v>4408</v>
      </c>
      <c r="BO951" s="1" t="s">
        <v>105</v>
      </c>
      <c r="BP951" s="1" t="s">
        <v>4280</v>
      </c>
      <c r="BQ951" s="1" t="s">
        <v>2771</v>
      </c>
      <c r="BR951" s="1" t="s">
        <v>7056</v>
      </c>
      <c r="BS951" s="1" t="s">
        <v>148</v>
      </c>
      <c r="BT951" s="1" t="s">
        <v>5286</v>
      </c>
    </row>
    <row r="952" spans="1:72" ht="13.5" customHeight="1">
      <c r="A952" s="5" t="str">
        <f t="shared" si="49"/>
        <v>1861_화현내_0178</v>
      </c>
      <c r="B952" s="1">
        <v>1861</v>
      </c>
      <c r="C952" s="1" t="s">
        <v>9339</v>
      </c>
      <c r="D952" s="1" t="s">
        <v>9340</v>
      </c>
      <c r="E952" s="1">
        <v>951</v>
      </c>
      <c r="F952" s="1">
        <v>6</v>
      </c>
      <c r="G952" s="1" t="s">
        <v>2529</v>
      </c>
      <c r="H952" s="1" t="s">
        <v>4196</v>
      </c>
      <c r="I952" s="1">
        <v>7</v>
      </c>
      <c r="L952" s="1">
        <v>1</v>
      </c>
      <c r="M952" s="1" t="s">
        <v>9186</v>
      </c>
      <c r="N952" s="1" t="s">
        <v>8390</v>
      </c>
      <c r="S952" s="1" t="s">
        <v>49</v>
      </c>
      <c r="T952" s="1" t="s">
        <v>967</v>
      </c>
      <c r="W952" s="1" t="s">
        <v>309</v>
      </c>
      <c r="X952" s="1" t="s">
        <v>4343</v>
      </c>
      <c r="Y952" s="1" t="s">
        <v>10</v>
      </c>
      <c r="Z952" s="1" t="s">
        <v>4364</v>
      </c>
      <c r="AC952" s="1">
        <v>40</v>
      </c>
      <c r="AJ952" s="1" t="s">
        <v>17</v>
      </c>
      <c r="AK952" s="1" t="s">
        <v>5254</v>
      </c>
      <c r="AL952" s="1" t="s">
        <v>312</v>
      </c>
      <c r="AM952" s="1" t="s">
        <v>5262</v>
      </c>
      <c r="AT952" s="1" t="s">
        <v>105</v>
      </c>
      <c r="AU952" s="1" t="s">
        <v>4280</v>
      </c>
      <c r="AV952" s="1" t="s">
        <v>1587</v>
      </c>
      <c r="AW952" s="1" t="s">
        <v>4595</v>
      </c>
      <c r="BG952" s="1" t="s">
        <v>105</v>
      </c>
      <c r="BH952" s="1" t="s">
        <v>4280</v>
      </c>
      <c r="BI952" s="1" t="s">
        <v>790</v>
      </c>
      <c r="BJ952" s="1" t="s">
        <v>5450</v>
      </c>
      <c r="BK952" s="1" t="s">
        <v>105</v>
      </c>
      <c r="BL952" s="1" t="s">
        <v>4280</v>
      </c>
      <c r="BM952" s="1" t="s">
        <v>2772</v>
      </c>
      <c r="BN952" s="1" t="s">
        <v>6607</v>
      </c>
      <c r="BO952" s="1" t="s">
        <v>105</v>
      </c>
      <c r="BP952" s="1" t="s">
        <v>4280</v>
      </c>
      <c r="BQ952" s="1" t="s">
        <v>2627</v>
      </c>
      <c r="BR952" s="1" t="s">
        <v>7055</v>
      </c>
      <c r="BS952" s="1" t="s">
        <v>95</v>
      </c>
      <c r="BT952" s="1" t="s">
        <v>5256</v>
      </c>
    </row>
    <row r="953" spans="1:31" ht="13.5" customHeight="1">
      <c r="A953" s="5" t="str">
        <f t="shared" si="49"/>
        <v>1861_화현내_0178</v>
      </c>
      <c r="B953" s="1">
        <v>1861</v>
      </c>
      <c r="C953" s="1" t="s">
        <v>9339</v>
      </c>
      <c r="D953" s="1" t="s">
        <v>9340</v>
      </c>
      <c r="E953" s="1">
        <v>952</v>
      </c>
      <c r="F953" s="1">
        <v>6</v>
      </c>
      <c r="G953" s="1" t="s">
        <v>2529</v>
      </c>
      <c r="H953" s="1" t="s">
        <v>4196</v>
      </c>
      <c r="I953" s="1">
        <v>7</v>
      </c>
      <c r="L953" s="1">
        <v>1</v>
      </c>
      <c r="M953" s="1" t="s">
        <v>9186</v>
      </c>
      <c r="N953" s="1" t="s">
        <v>8390</v>
      </c>
      <c r="S953" s="1" t="s">
        <v>181</v>
      </c>
      <c r="T953" s="1" t="s">
        <v>4259</v>
      </c>
      <c r="Y953" s="1" t="s">
        <v>1224</v>
      </c>
      <c r="Z953" s="1" t="s">
        <v>4467</v>
      </c>
      <c r="AC953" s="1">
        <v>13</v>
      </c>
      <c r="AD953" s="1" t="s">
        <v>521</v>
      </c>
      <c r="AE953" s="1" t="s">
        <v>5212</v>
      </c>
    </row>
    <row r="954" spans="1:72" ht="13.5" customHeight="1">
      <c r="A954" s="5" t="str">
        <f t="shared" si="49"/>
        <v>1861_화현내_0178</v>
      </c>
      <c r="B954" s="1">
        <v>1861</v>
      </c>
      <c r="C954" s="1" t="s">
        <v>9339</v>
      </c>
      <c r="D954" s="1" t="s">
        <v>9340</v>
      </c>
      <c r="E954" s="1">
        <v>953</v>
      </c>
      <c r="F954" s="1">
        <v>6</v>
      </c>
      <c r="G954" s="1" t="s">
        <v>2529</v>
      </c>
      <c r="H954" s="1" t="s">
        <v>4196</v>
      </c>
      <c r="I954" s="1">
        <v>7</v>
      </c>
      <c r="L954" s="1">
        <v>2</v>
      </c>
      <c r="M954" s="1" t="s">
        <v>2769</v>
      </c>
      <c r="N954" s="1" t="s">
        <v>7385</v>
      </c>
      <c r="T954" s="1" t="s">
        <v>9157</v>
      </c>
      <c r="U954" s="1" t="s">
        <v>110</v>
      </c>
      <c r="V954" s="1" t="s">
        <v>4271</v>
      </c>
      <c r="W954" s="1" t="s">
        <v>97</v>
      </c>
      <c r="X954" s="1" t="s">
        <v>9189</v>
      </c>
      <c r="Y954" s="1" t="s">
        <v>2366</v>
      </c>
      <c r="Z954" s="1" t="s">
        <v>4768</v>
      </c>
      <c r="AC954" s="1">
        <v>54</v>
      </c>
      <c r="AD954" s="1" t="s">
        <v>221</v>
      </c>
      <c r="AE954" s="1" t="s">
        <v>5245</v>
      </c>
      <c r="AJ954" s="1" t="s">
        <v>17</v>
      </c>
      <c r="AK954" s="1" t="s">
        <v>5254</v>
      </c>
      <c r="AL954" s="1" t="s">
        <v>79</v>
      </c>
      <c r="AM954" s="1" t="s">
        <v>5283</v>
      </c>
      <c r="AT954" s="1" t="s">
        <v>110</v>
      </c>
      <c r="AU954" s="1" t="s">
        <v>4271</v>
      </c>
      <c r="AV954" s="1" t="s">
        <v>2773</v>
      </c>
      <c r="AW954" s="1" t="s">
        <v>4385</v>
      </c>
      <c r="BG954" s="1" t="s">
        <v>110</v>
      </c>
      <c r="BH954" s="1" t="s">
        <v>4271</v>
      </c>
      <c r="BI954" s="1" t="s">
        <v>2641</v>
      </c>
      <c r="BJ954" s="1" t="s">
        <v>6171</v>
      </c>
      <c r="BK954" s="1" t="s">
        <v>110</v>
      </c>
      <c r="BL954" s="1" t="s">
        <v>4271</v>
      </c>
      <c r="BM954" s="1" t="s">
        <v>2774</v>
      </c>
      <c r="BN954" s="1" t="s">
        <v>6606</v>
      </c>
      <c r="BO954" s="1" t="s">
        <v>110</v>
      </c>
      <c r="BP954" s="1" t="s">
        <v>4271</v>
      </c>
      <c r="BS954" s="1" t="s">
        <v>141</v>
      </c>
      <c r="BT954" s="1" t="s">
        <v>5296</v>
      </c>
    </row>
    <row r="955" spans="1:72" ht="13.5" customHeight="1">
      <c r="A955" s="5" t="str">
        <f t="shared" si="49"/>
        <v>1861_화현내_0178</v>
      </c>
      <c r="B955" s="1">
        <v>1861</v>
      </c>
      <c r="C955" s="1" t="s">
        <v>9339</v>
      </c>
      <c r="D955" s="1" t="s">
        <v>9340</v>
      </c>
      <c r="E955" s="1">
        <v>954</v>
      </c>
      <c r="F955" s="1">
        <v>6</v>
      </c>
      <c r="G955" s="1" t="s">
        <v>2529</v>
      </c>
      <c r="H955" s="1" t="s">
        <v>4196</v>
      </c>
      <c r="I955" s="1">
        <v>7</v>
      </c>
      <c r="L955" s="1">
        <v>2</v>
      </c>
      <c r="M955" s="1" t="s">
        <v>2769</v>
      </c>
      <c r="N955" s="1" t="s">
        <v>7385</v>
      </c>
      <c r="S955" s="1" t="s">
        <v>49</v>
      </c>
      <c r="T955" s="1" t="s">
        <v>967</v>
      </c>
      <c r="W955" s="1" t="s">
        <v>139</v>
      </c>
      <c r="X955" s="1" t="s">
        <v>9190</v>
      </c>
      <c r="Y955" s="1" t="s">
        <v>10</v>
      </c>
      <c r="Z955" s="1" t="s">
        <v>4364</v>
      </c>
      <c r="AC955" s="1">
        <v>54</v>
      </c>
      <c r="AD955" s="1" t="s">
        <v>221</v>
      </c>
      <c r="AE955" s="1" t="s">
        <v>5245</v>
      </c>
      <c r="AJ955" s="1" t="s">
        <v>17</v>
      </c>
      <c r="AK955" s="1" t="s">
        <v>5254</v>
      </c>
      <c r="AL955" s="1" t="s">
        <v>141</v>
      </c>
      <c r="AM955" s="1" t="s">
        <v>5296</v>
      </c>
      <c r="AT955" s="1" t="s">
        <v>110</v>
      </c>
      <c r="AU955" s="1" t="s">
        <v>4271</v>
      </c>
      <c r="AV955" s="1" t="s">
        <v>2775</v>
      </c>
      <c r="AW955" s="1" t="s">
        <v>5609</v>
      </c>
      <c r="BG955" s="1" t="s">
        <v>110</v>
      </c>
      <c r="BH955" s="1" t="s">
        <v>4271</v>
      </c>
      <c r="BI955" s="1" t="s">
        <v>458</v>
      </c>
      <c r="BJ955" s="1" t="s">
        <v>6170</v>
      </c>
      <c r="BK955" s="1" t="s">
        <v>1304</v>
      </c>
      <c r="BL955" s="1" t="s">
        <v>5334</v>
      </c>
      <c r="BM955" s="1" t="s">
        <v>144</v>
      </c>
      <c r="BN955" s="1" t="s">
        <v>6060</v>
      </c>
      <c r="BO955" s="1" t="s">
        <v>110</v>
      </c>
      <c r="BP955" s="1" t="s">
        <v>4271</v>
      </c>
      <c r="BQ955" s="1" t="s">
        <v>2776</v>
      </c>
      <c r="BR955" s="1" t="s">
        <v>7054</v>
      </c>
      <c r="BS955" s="1" t="s">
        <v>180</v>
      </c>
      <c r="BT955" s="1" t="s">
        <v>5255</v>
      </c>
    </row>
    <row r="956" spans="1:29" ht="13.5" customHeight="1">
      <c r="A956" s="5" t="str">
        <f t="shared" si="49"/>
        <v>1861_화현내_0178</v>
      </c>
      <c r="B956" s="1">
        <v>1861</v>
      </c>
      <c r="C956" s="1" t="s">
        <v>9339</v>
      </c>
      <c r="D956" s="1" t="s">
        <v>9340</v>
      </c>
      <c r="E956" s="1">
        <v>955</v>
      </c>
      <c r="F956" s="1">
        <v>6</v>
      </c>
      <c r="G956" s="1" t="s">
        <v>2529</v>
      </c>
      <c r="H956" s="1" t="s">
        <v>4196</v>
      </c>
      <c r="I956" s="1">
        <v>7</v>
      </c>
      <c r="L956" s="1">
        <v>2</v>
      </c>
      <c r="M956" s="1" t="s">
        <v>2769</v>
      </c>
      <c r="N956" s="1" t="s">
        <v>7385</v>
      </c>
      <c r="S956" s="1" t="s">
        <v>181</v>
      </c>
      <c r="T956" s="1" t="s">
        <v>4259</v>
      </c>
      <c r="Y956" s="1" t="s">
        <v>512</v>
      </c>
      <c r="Z956" s="1" t="s">
        <v>4767</v>
      </c>
      <c r="AC956" s="1">
        <v>27</v>
      </c>
    </row>
    <row r="957" spans="1:29" ht="13.5" customHeight="1">
      <c r="A957" s="5" t="str">
        <f t="shared" si="49"/>
        <v>1861_화현내_0178</v>
      </c>
      <c r="B957" s="1">
        <v>1861</v>
      </c>
      <c r="C957" s="1" t="s">
        <v>9339</v>
      </c>
      <c r="D957" s="1" t="s">
        <v>9340</v>
      </c>
      <c r="E957" s="1">
        <v>956</v>
      </c>
      <c r="F957" s="1">
        <v>6</v>
      </c>
      <c r="G957" s="1" t="s">
        <v>2529</v>
      </c>
      <c r="H957" s="1" t="s">
        <v>4196</v>
      </c>
      <c r="I957" s="1">
        <v>7</v>
      </c>
      <c r="L957" s="1">
        <v>2</v>
      </c>
      <c r="M957" s="1" t="s">
        <v>2769</v>
      </c>
      <c r="N957" s="1" t="s">
        <v>7385</v>
      </c>
      <c r="S957" s="1" t="s">
        <v>184</v>
      </c>
      <c r="T957" s="1" t="s">
        <v>4260</v>
      </c>
      <c r="W957" s="1" t="s">
        <v>330</v>
      </c>
      <c r="X957" s="1" t="s">
        <v>4365</v>
      </c>
      <c r="Y957" s="1" t="s">
        <v>10</v>
      </c>
      <c r="Z957" s="1" t="s">
        <v>4364</v>
      </c>
      <c r="AC957" s="1">
        <v>27</v>
      </c>
    </row>
    <row r="958" spans="1:31" ht="13.5" customHeight="1">
      <c r="A958" s="5" t="str">
        <f t="shared" si="49"/>
        <v>1861_화현내_0178</v>
      </c>
      <c r="B958" s="1">
        <v>1861</v>
      </c>
      <c r="C958" s="1" t="s">
        <v>9339</v>
      </c>
      <c r="D958" s="1" t="s">
        <v>9340</v>
      </c>
      <c r="E958" s="1">
        <v>957</v>
      </c>
      <c r="F958" s="1">
        <v>6</v>
      </c>
      <c r="G958" s="1" t="s">
        <v>2529</v>
      </c>
      <c r="H958" s="1" t="s">
        <v>4196</v>
      </c>
      <c r="I958" s="1">
        <v>7</v>
      </c>
      <c r="L958" s="1">
        <v>2</v>
      </c>
      <c r="M958" s="1" t="s">
        <v>2769</v>
      </c>
      <c r="N958" s="1" t="s">
        <v>7385</v>
      </c>
      <c r="S958" s="1" t="s">
        <v>181</v>
      </c>
      <c r="T958" s="1" t="s">
        <v>4259</v>
      </c>
      <c r="Y958" s="1" t="s">
        <v>2777</v>
      </c>
      <c r="Z958" s="1" t="s">
        <v>4767</v>
      </c>
      <c r="AC958" s="1">
        <v>24</v>
      </c>
      <c r="AD958" s="1" t="s">
        <v>279</v>
      </c>
      <c r="AE958" s="1" t="s">
        <v>5228</v>
      </c>
    </row>
    <row r="959" spans="1:72" ht="13.5" customHeight="1">
      <c r="A959" s="5" t="str">
        <f t="shared" si="49"/>
        <v>1861_화현내_0178</v>
      </c>
      <c r="B959" s="1">
        <v>1861</v>
      </c>
      <c r="C959" s="1" t="s">
        <v>9339</v>
      </c>
      <c r="D959" s="1" t="s">
        <v>9340</v>
      </c>
      <c r="E959" s="1">
        <v>958</v>
      </c>
      <c r="F959" s="1">
        <v>6</v>
      </c>
      <c r="G959" s="1" t="s">
        <v>2529</v>
      </c>
      <c r="H959" s="1" t="s">
        <v>4196</v>
      </c>
      <c r="I959" s="1">
        <v>7</v>
      </c>
      <c r="L959" s="1">
        <v>3</v>
      </c>
      <c r="M959" s="1" t="s">
        <v>8391</v>
      </c>
      <c r="N959" s="1" t="s">
        <v>8392</v>
      </c>
      <c r="T959" s="1" t="s">
        <v>8770</v>
      </c>
      <c r="U959" s="1" t="s">
        <v>110</v>
      </c>
      <c r="V959" s="1" t="s">
        <v>4271</v>
      </c>
      <c r="W959" s="1" t="s">
        <v>139</v>
      </c>
      <c r="X959" s="1" t="s">
        <v>8943</v>
      </c>
      <c r="Y959" s="1" t="s">
        <v>2778</v>
      </c>
      <c r="Z959" s="1" t="s">
        <v>4766</v>
      </c>
      <c r="AC959" s="1">
        <v>40</v>
      </c>
      <c r="AJ959" s="1" t="s">
        <v>17</v>
      </c>
      <c r="AK959" s="1" t="s">
        <v>5254</v>
      </c>
      <c r="AL959" s="1" t="s">
        <v>141</v>
      </c>
      <c r="AM959" s="1" t="s">
        <v>5296</v>
      </c>
      <c r="AT959" s="1" t="s">
        <v>110</v>
      </c>
      <c r="AU959" s="1" t="s">
        <v>4271</v>
      </c>
      <c r="AV959" s="1" t="s">
        <v>2779</v>
      </c>
      <c r="AW959" s="1" t="s">
        <v>5575</v>
      </c>
      <c r="BG959" s="1" t="s">
        <v>110</v>
      </c>
      <c r="BH959" s="1" t="s">
        <v>4271</v>
      </c>
      <c r="BI959" s="1" t="s">
        <v>2780</v>
      </c>
      <c r="BJ959" s="1" t="s">
        <v>6169</v>
      </c>
      <c r="BM959" s="1" t="s">
        <v>2781</v>
      </c>
      <c r="BN959" s="1" t="s">
        <v>6118</v>
      </c>
      <c r="BQ959" s="1" t="s">
        <v>2782</v>
      </c>
      <c r="BR959" s="1" t="s">
        <v>7744</v>
      </c>
      <c r="BS959" s="1" t="s">
        <v>1275</v>
      </c>
      <c r="BT959" s="1" t="s">
        <v>5303</v>
      </c>
    </row>
    <row r="960" spans="1:70" ht="13.5" customHeight="1">
      <c r="A960" s="5" t="str">
        <f t="shared" si="49"/>
        <v>1861_화현내_0178</v>
      </c>
      <c r="B960" s="1">
        <v>1861</v>
      </c>
      <c r="C960" s="1" t="s">
        <v>9339</v>
      </c>
      <c r="D960" s="1" t="s">
        <v>9340</v>
      </c>
      <c r="E960" s="1">
        <v>959</v>
      </c>
      <c r="F960" s="1">
        <v>6</v>
      </c>
      <c r="G960" s="1" t="s">
        <v>2529</v>
      </c>
      <c r="H960" s="1" t="s">
        <v>4196</v>
      </c>
      <c r="I960" s="1">
        <v>7</v>
      </c>
      <c r="L960" s="1">
        <v>3</v>
      </c>
      <c r="M960" s="1" t="s">
        <v>8391</v>
      </c>
      <c r="N960" s="1" t="s">
        <v>8392</v>
      </c>
      <c r="S960" s="1" t="s">
        <v>49</v>
      </c>
      <c r="T960" s="1" t="s">
        <v>967</v>
      </c>
      <c r="W960" s="1" t="s">
        <v>97</v>
      </c>
      <c r="X960" s="1" t="s">
        <v>8771</v>
      </c>
      <c r="Y960" s="1" t="s">
        <v>10</v>
      </c>
      <c r="Z960" s="1" t="s">
        <v>4364</v>
      </c>
      <c r="AC960" s="1">
        <v>39</v>
      </c>
      <c r="AJ960" s="1" t="s">
        <v>17</v>
      </c>
      <c r="AK960" s="1" t="s">
        <v>5254</v>
      </c>
      <c r="AL960" s="1" t="s">
        <v>88</v>
      </c>
      <c r="AM960" s="1" t="s">
        <v>7489</v>
      </c>
      <c r="AT960" s="1" t="s">
        <v>105</v>
      </c>
      <c r="AU960" s="1" t="s">
        <v>4280</v>
      </c>
      <c r="AV960" s="1" t="s">
        <v>2783</v>
      </c>
      <c r="AW960" s="1" t="s">
        <v>5608</v>
      </c>
      <c r="BG960" s="1" t="s">
        <v>105</v>
      </c>
      <c r="BH960" s="1" t="s">
        <v>4280</v>
      </c>
      <c r="BI960" s="1" t="s">
        <v>2784</v>
      </c>
      <c r="BJ960" s="1" t="s">
        <v>5990</v>
      </c>
      <c r="BM960" s="1" t="s">
        <v>2785</v>
      </c>
      <c r="BN960" s="1" t="s">
        <v>6605</v>
      </c>
      <c r="BQ960" s="1" t="s">
        <v>2786</v>
      </c>
      <c r="BR960" s="1" t="s">
        <v>7053</v>
      </c>
    </row>
    <row r="961" spans="1:72" ht="13.5" customHeight="1">
      <c r="A961" s="5" t="str">
        <f t="shared" si="49"/>
        <v>1861_화현내_0178</v>
      </c>
      <c r="B961" s="1">
        <v>1861</v>
      </c>
      <c r="C961" s="1" t="s">
        <v>9339</v>
      </c>
      <c r="D961" s="1" t="s">
        <v>9340</v>
      </c>
      <c r="E961" s="1">
        <v>960</v>
      </c>
      <c r="F961" s="1">
        <v>6</v>
      </c>
      <c r="G961" s="1" t="s">
        <v>2529</v>
      </c>
      <c r="H961" s="1" t="s">
        <v>4196</v>
      </c>
      <c r="I961" s="1">
        <v>7</v>
      </c>
      <c r="L961" s="1">
        <v>4</v>
      </c>
      <c r="M961" s="1" t="s">
        <v>8393</v>
      </c>
      <c r="N961" s="1" t="s">
        <v>8394</v>
      </c>
      <c r="T961" s="1" t="s">
        <v>8777</v>
      </c>
      <c r="U961" s="1" t="s">
        <v>110</v>
      </c>
      <c r="V961" s="1" t="s">
        <v>4271</v>
      </c>
      <c r="W961" s="1" t="s">
        <v>97</v>
      </c>
      <c r="X961" s="1" t="s">
        <v>8816</v>
      </c>
      <c r="Y961" s="1" t="s">
        <v>2787</v>
      </c>
      <c r="Z961" s="1" t="s">
        <v>4765</v>
      </c>
      <c r="AC961" s="1">
        <v>53</v>
      </c>
      <c r="AD961" s="1" t="s">
        <v>103</v>
      </c>
      <c r="AE961" s="1" t="s">
        <v>5215</v>
      </c>
      <c r="AJ961" s="1" t="s">
        <v>17</v>
      </c>
      <c r="AK961" s="1" t="s">
        <v>5254</v>
      </c>
      <c r="AL961" s="1" t="s">
        <v>88</v>
      </c>
      <c r="AM961" s="1" t="s">
        <v>7489</v>
      </c>
      <c r="AT961" s="1" t="s">
        <v>110</v>
      </c>
      <c r="AU961" s="1" t="s">
        <v>4271</v>
      </c>
      <c r="AV961" s="1" t="s">
        <v>1238</v>
      </c>
      <c r="AW961" s="1" t="s">
        <v>4990</v>
      </c>
      <c r="BG961" s="1" t="s">
        <v>1304</v>
      </c>
      <c r="BH961" s="1" t="s">
        <v>5334</v>
      </c>
      <c r="BI961" s="1" t="s">
        <v>2788</v>
      </c>
      <c r="BJ961" s="1" t="s">
        <v>7514</v>
      </c>
      <c r="BK961" s="1" t="s">
        <v>1304</v>
      </c>
      <c r="BL961" s="1" t="s">
        <v>5334</v>
      </c>
      <c r="BM961" s="1" t="s">
        <v>2673</v>
      </c>
      <c r="BN961" s="1" t="s">
        <v>6030</v>
      </c>
      <c r="BO961" s="1" t="s">
        <v>105</v>
      </c>
      <c r="BP961" s="1" t="s">
        <v>4280</v>
      </c>
      <c r="BQ961" s="1" t="s">
        <v>2789</v>
      </c>
      <c r="BR961" s="1" t="s">
        <v>7052</v>
      </c>
      <c r="BS961" s="1" t="s">
        <v>95</v>
      </c>
      <c r="BT961" s="1" t="s">
        <v>5256</v>
      </c>
    </row>
    <row r="962" spans="1:72" ht="13.5" customHeight="1">
      <c r="A962" s="5" t="str">
        <f t="shared" si="49"/>
        <v>1861_화현내_0178</v>
      </c>
      <c r="B962" s="1">
        <v>1861</v>
      </c>
      <c r="C962" s="1" t="s">
        <v>9339</v>
      </c>
      <c r="D962" s="1" t="s">
        <v>9340</v>
      </c>
      <c r="E962" s="1">
        <v>961</v>
      </c>
      <c r="F962" s="1">
        <v>6</v>
      </c>
      <c r="G962" s="1" t="s">
        <v>2529</v>
      </c>
      <c r="H962" s="1" t="s">
        <v>4196</v>
      </c>
      <c r="I962" s="1">
        <v>7</v>
      </c>
      <c r="L962" s="1">
        <v>4</v>
      </c>
      <c r="M962" s="1" t="s">
        <v>8393</v>
      </c>
      <c r="N962" s="1" t="s">
        <v>8394</v>
      </c>
      <c r="S962" s="1" t="s">
        <v>49</v>
      </c>
      <c r="T962" s="1" t="s">
        <v>967</v>
      </c>
      <c r="W962" s="1" t="s">
        <v>38</v>
      </c>
      <c r="X962" s="1" t="s">
        <v>4338</v>
      </c>
      <c r="Y962" s="1" t="s">
        <v>10</v>
      </c>
      <c r="Z962" s="1" t="s">
        <v>4364</v>
      </c>
      <c r="AC962" s="1">
        <v>53</v>
      </c>
      <c r="AD962" s="1" t="s">
        <v>103</v>
      </c>
      <c r="AE962" s="1" t="s">
        <v>5215</v>
      </c>
      <c r="AJ962" s="1" t="s">
        <v>17</v>
      </c>
      <c r="AK962" s="1" t="s">
        <v>5254</v>
      </c>
      <c r="AL962" s="1" t="s">
        <v>41</v>
      </c>
      <c r="AM962" s="1" t="s">
        <v>5259</v>
      </c>
      <c r="AT962" s="1" t="s">
        <v>105</v>
      </c>
      <c r="AU962" s="1" t="s">
        <v>4280</v>
      </c>
      <c r="AV962" s="1" t="s">
        <v>1767</v>
      </c>
      <c r="AW962" s="1" t="s">
        <v>5607</v>
      </c>
      <c r="BG962" s="1" t="s">
        <v>105</v>
      </c>
      <c r="BH962" s="1" t="s">
        <v>4280</v>
      </c>
      <c r="BI962" s="1" t="s">
        <v>851</v>
      </c>
      <c r="BJ962" s="1" t="s">
        <v>6168</v>
      </c>
      <c r="BK962" s="1" t="s">
        <v>105</v>
      </c>
      <c r="BL962" s="1" t="s">
        <v>4280</v>
      </c>
      <c r="BM962" s="1" t="s">
        <v>1921</v>
      </c>
      <c r="BN962" s="1" t="s">
        <v>6604</v>
      </c>
      <c r="BO962" s="1" t="s">
        <v>105</v>
      </c>
      <c r="BP962" s="1" t="s">
        <v>4280</v>
      </c>
      <c r="BQ962" s="1" t="s">
        <v>1922</v>
      </c>
      <c r="BR962" s="1" t="s">
        <v>7786</v>
      </c>
      <c r="BS962" s="1" t="s">
        <v>58</v>
      </c>
      <c r="BT962" s="1" t="s">
        <v>5258</v>
      </c>
    </row>
    <row r="963" spans="1:31" ht="13.5" customHeight="1">
      <c r="A963" s="5" t="str">
        <f t="shared" si="49"/>
        <v>1861_화현내_0178</v>
      </c>
      <c r="B963" s="1">
        <v>1861</v>
      </c>
      <c r="C963" s="1" t="s">
        <v>9339</v>
      </c>
      <c r="D963" s="1" t="s">
        <v>9340</v>
      </c>
      <c r="E963" s="1">
        <v>962</v>
      </c>
      <c r="F963" s="1">
        <v>6</v>
      </c>
      <c r="G963" s="1" t="s">
        <v>2529</v>
      </c>
      <c r="H963" s="1" t="s">
        <v>4196</v>
      </c>
      <c r="I963" s="1">
        <v>7</v>
      </c>
      <c r="L963" s="1">
        <v>4</v>
      </c>
      <c r="M963" s="1" t="s">
        <v>8393</v>
      </c>
      <c r="N963" s="1" t="s">
        <v>8394</v>
      </c>
      <c r="S963" s="1" t="s">
        <v>181</v>
      </c>
      <c r="T963" s="1" t="s">
        <v>4259</v>
      </c>
      <c r="Y963" s="1" t="s">
        <v>2790</v>
      </c>
      <c r="Z963" s="1" t="s">
        <v>4764</v>
      </c>
      <c r="AC963" s="1">
        <v>17</v>
      </c>
      <c r="AD963" s="1" t="s">
        <v>854</v>
      </c>
      <c r="AE963" s="1" t="s">
        <v>5207</v>
      </c>
    </row>
    <row r="964" spans="1:31" ht="13.5" customHeight="1">
      <c r="A964" s="5" t="str">
        <f t="shared" si="49"/>
        <v>1861_화현내_0178</v>
      </c>
      <c r="B964" s="1">
        <v>1861</v>
      </c>
      <c r="C964" s="1" t="s">
        <v>9339</v>
      </c>
      <c r="D964" s="1" t="s">
        <v>9340</v>
      </c>
      <c r="E964" s="1">
        <v>963</v>
      </c>
      <c r="F964" s="1">
        <v>6</v>
      </c>
      <c r="G964" s="1" t="s">
        <v>2529</v>
      </c>
      <c r="H964" s="1" t="s">
        <v>4196</v>
      </c>
      <c r="I964" s="1">
        <v>7</v>
      </c>
      <c r="L964" s="1">
        <v>4</v>
      </c>
      <c r="M964" s="1" t="s">
        <v>8393</v>
      </c>
      <c r="N964" s="1" t="s">
        <v>8394</v>
      </c>
      <c r="S964" s="1" t="s">
        <v>181</v>
      </c>
      <c r="T964" s="1" t="s">
        <v>4259</v>
      </c>
      <c r="Y964" s="1" t="s">
        <v>2791</v>
      </c>
      <c r="Z964" s="1" t="s">
        <v>4454</v>
      </c>
      <c r="AC964" s="1">
        <v>14</v>
      </c>
      <c r="AD964" s="1" t="s">
        <v>118</v>
      </c>
      <c r="AE964" s="1" t="s">
        <v>5227</v>
      </c>
    </row>
    <row r="965" spans="1:72" ht="13.5" customHeight="1">
      <c r="A965" s="5" t="str">
        <f aca="true" t="shared" si="50" ref="A965:A986">HYPERLINK("http://kyu.snu.ac.kr/sdhj/index.jsp?type=hj/GK14782_00IH_0001_0179.jpg","1861_화현내_0179")</f>
        <v>1861_화현내_0179</v>
      </c>
      <c r="B965" s="1">
        <v>1861</v>
      </c>
      <c r="C965" s="1" t="s">
        <v>9339</v>
      </c>
      <c r="D965" s="1" t="s">
        <v>9340</v>
      </c>
      <c r="E965" s="1">
        <v>964</v>
      </c>
      <c r="F965" s="1">
        <v>6</v>
      </c>
      <c r="G965" s="1" t="s">
        <v>2529</v>
      </c>
      <c r="H965" s="1" t="s">
        <v>4196</v>
      </c>
      <c r="I965" s="1">
        <v>7</v>
      </c>
      <c r="L965" s="1">
        <v>5</v>
      </c>
      <c r="M965" s="1" t="s">
        <v>8395</v>
      </c>
      <c r="N965" s="1" t="s">
        <v>8396</v>
      </c>
      <c r="T965" s="1" t="s">
        <v>9039</v>
      </c>
      <c r="U965" s="1" t="s">
        <v>37</v>
      </c>
      <c r="V965" s="1" t="s">
        <v>4283</v>
      </c>
      <c r="W965" s="1" t="s">
        <v>97</v>
      </c>
      <c r="X965" s="1" t="s">
        <v>9098</v>
      </c>
      <c r="Y965" s="1" t="s">
        <v>2792</v>
      </c>
      <c r="Z965" s="1" t="s">
        <v>4763</v>
      </c>
      <c r="AC965" s="1">
        <v>76</v>
      </c>
      <c r="AD965" s="1" t="s">
        <v>757</v>
      </c>
      <c r="AE965" s="1" t="s">
        <v>5206</v>
      </c>
      <c r="AJ965" s="1" t="s">
        <v>17</v>
      </c>
      <c r="AK965" s="1" t="s">
        <v>5254</v>
      </c>
      <c r="AL965" s="1" t="s">
        <v>88</v>
      </c>
      <c r="AM965" s="1" t="s">
        <v>7489</v>
      </c>
      <c r="AT965" s="1" t="s">
        <v>42</v>
      </c>
      <c r="AU965" s="1" t="s">
        <v>5332</v>
      </c>
      <c r="AV965" s="1" t="s">
        <v>2793</v>
      </c>
      <c r="AW965" s="1" t="s">
        <v>7502</v>
      </c>
      <c r="BG965" s="1" t="s">
        <v>42</v>
      </c>
      <c r="BH965" s="1" t="s">
        <v>5332</v>
      </c>
      <c r="BI965" s="1" t="s">
        <v>2673</v>
      </c>
      <c r="BJ965" s="1" t="s">
        <v>6030</v>
      </c>
      <c r="BK965" s="1" t="s">
        <v>42</v>
      </c>
      <c r="BL965" s="1" t="s">
        <v>5332</v>
      </c>
      <c r="BM965" s="1" t="s">
        <v>2794</v>
      </c>
      <c r="BN965" s="1" t="s">
        <v>6514</v>
      </c>
      <c r="BO965" s="1" t="s">
        <v>42</v>
      </c>
      <c r="BP965" s="1" t="s">
        <v>5332</v>
      </c>
      <c r="BQ965" s="1" t="s">
        <v>2795</v>
      </c>
      <c r="BR965" s="1" t="s">
        <v>6974</v>
      </c>
      <c r="BS965" s="1" t="s">
        <v>130</v>
      </c>
      <c r="BT965" s="1" t="s">
        <v>5257</v>
      </c>
    </row>
    <row r="966" spans="1:72" ht="13.5" customHeight="1">
      <c r="A966" s="5" t="str">
        <f t="shared" si="50"/>
        <v>1861_화현내_0179</v>
      </c>
      <c r="B966" s="1">
        <v>1861</v>
      </c>
      <c r="C966" s="1" t="s">
        <v>9339</v>
      </c>
      <c r="D966" s="1" t="s">
        <v>9340</v>
      </c>
      <c r="E966" s="1">
        <v>965</v>
      </c>
      <c r="F966" s="1">
        <v>6</v>
      </c>
      <c r="G966" s="1" t="s">
        <v>2529</v>
      </c>
      <c r="H966" s="1" t="s">
        <v>4196</v>
      </c>
      <c r="I966" s="1">
        <v>7</v>
      </c>
      <c r="L966" s="1">
        <v>5</v>
      </c>
      <c r="M966" s="1" t="s">
        <v>8395</v>
      </c>
      <c r="N966" s="1" t="s">
        <v>8396</v>
      </c>
      <c r="S966" s="1" t="s">
        <v>49</v>
      </c>
      <c r="T966" s="1" t="s">
        <v>967</v>
      </c>
      <c r="W966" s="1" t="s">
        <v>139</v>
      </c>
      <c r="X966" s="1" t="s">
        <v>9191</v>
      </c>
      <c r="Y966" s="1" t="s">
        <v>51</v>
      </c>
      <c r="Z966" s="1" t="s">
        <v>4387</v>
      </c>
      <c r="AC966" s="1">
        <v>68</v>
      </c>
      <c r="AD966" s="1" t="s">
        <v>311</v>
      </c>
      <c r="AE966" s="1" t="s">
        <v>5191</v>
      </c>
      <c r="AJ966" s="1" t="s">
        <v>17</v>
      </c>
      <c r="AK966" s="1" t="s">
        <v>5254</v>
      </c>
      <c r="AL966" s="1" t="s">
        <v>141</v>
      </c>
      <c r="AM966" s="1" t="s">
        <v>5296</v>
      </c>
      <c r="AT966" s="1" t="s">
        <v>42</v>
      </c>
      <c r="AU966" s="1" t="s">
        <v>5332</v>
      </c>
      <c r="AV966" s="1" t="s">
        <v>1454</v>
      </c>
      <c r="AW966" s="1" t="s">
        <v>5532</v>
      </c>
      <c r="BG966" s="1" t="s">
        <v>42</v>
      </c>
      <c r="BH966" s="1" t="s">
        <v>5332</v>
      </c>
      <c r="BI966" s="1" t="s">
        <v>2796</v>
      </c>
      <c r="BJ966" s="1" t="s">
        <v>6018</v>
      </c>
      <c r="BK966" s="1" t="s">
        <v>528</v>
      </c>
      <c r="BL966" s="1" t="s">
        <v>5335</v>
      </c>
      <c r="BM966" s="1" t="s">
        <v>2508</v>
      </c>
      <c r="BN966" s="1" t="s">
        <v>7523</v>
      </c>
      <c r="BO966" s="1" t="s">
        <v>42</v>
      </c>
      <c r="BP966" s="1" t="s">
        <v>5332</v>
      </c>
      <c r="BQ966" s="1" t="s">
        <v>2797</v>
      </c>
      <c r="BR966" s="1" t="s">
        <v>7051</v>
      </c>
      <c r="BS966" s="1" t="s">
        <v>41</v>
      </c>
      <c r="BT966" s="1" t="s">
        <v>5259</v>
      </c>
    </row>
    <row r="967" spans="1:31" ht="13.5" customHeight="1">
      <c r="A967" s="5" t="str">
        <f t="shared" si="50"/>
        <v>1861_화현내_0179</v>
      </c>
      <c r="B967" s="1">
        <v>1861</v>
      </c>
      <c r="C967" s="1" t="s">
        <v>9339</v>
      </c>
      <c r="D967" s="1" t="s">
        <v>9340</v>
      </c>
      <c r="E967" s="1">
        <v>966</v>
      </c>
      <c r="F967" s="1">
        <v>6</v>
      </c>
      <c r="G967" s="1" t="s">
        <v>2529</v>
      </c>
      <c r="H967" s="1" t="s">
        <v>4196</v>
      </c>
      <c r="I967" s="1">
        <v>7</v>
      </c>
      <c r="L967" s="1">
        <v>5</v>
      </c>
      <c r="M967" s="1" t="s">
        <v>8395</v>
      </c>
      <c r="N967" s="1" t="s">
        <v>8396</v>
      </c>
      <c r="S967" s="1" t="s">
        <v>181</v>
      </c>
      <c r="T967" s="1" t="s">
        <v>4259</v>
      </c>
      <c r="U967" s="1" t="s">
        <v>37</v>
      </c>
      <c r="V967" s="1" t="s">
        <v>4283</v>
      </c>
      <c r="Y967" s="1" t="s">
        <v>2798</v>
      </c>
      <c r="Z967" s="1" t="s">
        <v>4762</v>
      </c>
      <c r="AC967" s="1">
        <v>46</v>
      </c>
      <c r="AD967" s="1" t="s">
        <v>90</v>
      </c>
      <c r="AE967" s="1" t="s">
        <v>5195</v>
      </c>
    </row>
    <row r="968" spans="1:31" ht="13.5" customHeight="1">
      <c r="A968" s="5" t="str">
        <f t="shared" si="50"/>
        <v>1861_화현내_0179</v>
      </c>
      <c r="B968" s="1">
        <v>1861</v>
      </c>
      <c r="C968" s="1" t="s">
        <v>9339</v>
      </c>
      <c r="D968" s="1" t="s">
        <v>9340</v>
      </c>
      <c r="E968" s="1">
        <v>967</v>
      </c>
      <c r="F968" s="1">
        <v>6</v>
      </c>
      <c r="G968" s="1" t="s">
        <v>2529</v>
      </c>
      <c r="H968" s="1" t="s">
        <v>4196</v>
      </c>
      <c r="I968" s="1">
        <v>7</v>
      </c>
      <c r="L968" s="1">
        <v>5</v>
      </c>
      <c r="M968" s="1" t="s">
        <v>8395</v>
      </c>
      <c r="N968" s="1" t="s">
        <v>8396</v>
      </c>
      <c r="S968" s="1" t="s">
        <v>184</v>
      </c>
      <c r="T968" s="1" t="s">
        <v>4260</v>
      </c>
      <c r="W968" s="1" t="s">
        <v>50</v>
      </c>
      <c r="X968" s="1" t="s">
        <v>4264</v>
      </c>
      <c r="Y968" s="1" t="s">
        <v>51</v>
      </c>
      <c r="Z968" s="1" t="s">
        <v>4387</v>
      </c>
      <c r="AC968" s="1">
        <v>48</v>
      </c>
      <c r="AD968" s="1" t="s">
        <v>83</v>
      </c>
      <c r="AE968" s="1" t="s">
        <v>5209</v>
      </c>
    </row>
    <row r="969" spans="1:72" ht="13.5" customHeight="1">
      <c r="A969" s="5" t="str">
        <f t="shared" si="50"/>
        <v>1861_화현내_0179</v>
      </c>
      <c r="B969" s="1">
        <v>1861</v>
      </c>
      <c r="C969" s="1" t="s">
        <v>9339</v>
      </c>
      <c r="D969" s="1" t="s">
        <v>9340</v>
      </c>
      <c r="E969" s="1">
        <v>968</v>
      </c>
      <c r="F969" s="1">
        <v>6</v>
      </c>
      <c r="G969" s="1" t="s">
        <v>2529</v>
      </c>
      <c r="H969" s="1" t="s">
        <v>4196</v>
      </c>
      <c r="I969" s="1">
        <v>8</v>
      </c>
      <c r="J969" s="1" t="s">
        <v>2799</v>
      </c>
      <c r="K969" s="1" t="s">
        <v>7421</v>
      </c>
      <c r="L969" s="1">
        <v>1</v>
      </c>
      <c r="M969" s="1" t="s">
        <v>9192</v>
      </c>
      <c r="N969" s="1" t="s">
        <v>8397</v>
      </c>
      <c r="T969" s="1" t="s">
        <v>8893</v>
      </c>
      <c r="U969" s="1" t="s">
        <v>110</v>
      </c>
      <c r="V969" s="1" t="s">
        <v>4271</v>
      </c>
      <c r="W969" s="1" t="s">
        <v>160</v>
      </c>
      <c r="X969" s="1" t="s">
        <v>4340</v>
      </c>
      <c r="Y969" s="1" t="s">
        <v>7371</v>
      </c>
      <c r="Z969" s="1" t="s">
        <v>4741</v>
      </c>
      <c r="AC969" s="1">
        <v>33</v>
      </c>
      <c r="AD969" s="1" t="s">
        <v>778</v>
      </c>
      <c r="AE969" s="1" t="s">
        <v>5236</v>
      </c>
      <c r="AJ969" s="1" t="s">
        <v>17</v>
      </c>
      <c r="AK969" s="1" t="s">
        <v>5254</v>
      </c>
      <c r="AL969" s="1" t="s">
        <v>95</v>
      </c>
      <c r="AM969" s="1" t="s">
        <v>5256</v>
      </c>
      <c r="AT969" s="1" t="s">
        <v>110</v>
      </c>
      <c r="AU969" s="1" t="s">
        <v>4271</v>
      </c>
      <c r="AV969" s="1" t="s">
        <v>2800</v>
      </c>
      <c r="AW969" s="1" t="s">
        <v>5449</v>
      </c>
      <c r="BG969" s="1" t="s">
        <v>110</v>
      </c>
      <c r="BH969" s="1" t="s">
        <v>4271</v>
      </c>
      <c r="BI969" s="1" t="s">
        <v>2801</v>
      </c>
      <c r="BJ969" s="1" t="s">
        <v>4562</v>
      </c>
      <c r="BK969" s="1" t="s">
        <v>110</v>
      </c>
      <c r="BL969" s="1" t="s">
        <v>4271</v>
      </c>
      <c r="BM969" s="1" t="s">
        <v>2802</v>
      </c>
      <c r="BN969" s="1" t="s">
        <v>5414</v>
      </c>
      <c r="BO969" s="1" t="s">
        <v>110</v>
      </c>
      <c r="BP969" s="1" t="s">
        <v>4271</v>
      </c>
      <c r="BQ969" s="1" t="s">
        <v>2803</v>
      </c>
      <c r="BR969" s="1" t="s">
        <v>7876</v>
      </c>
      <c r="BS969" s="1" t="s">
        <v>141</v>
      </c>
      <c r="BT969" s="1" t="s">
        <v>5296</v>
      </c>
    </row>
    <row r="970" spans="1:72" ht="13.5" customHeight="1">
      <c r="A970" s="5" t="str">
        <f t="shared" si="50"/>
        <v>1861_화현내_0179</v>
      </c>
      <c r="B970" s="1">
        <v>1861</v>
      </c>
      <c r="C970" s="1" t="s">
        <v>9339</v>
      </c>
      <c r="D970" s="1" t="s">
        <v>9340</v>
      </c>
      <c r="E970" s="1">
        <v>969</v>
      </c>
      <c r="F970" s="1">
        <v>6</v>
      </c>
      <c r="G970" s="1" t="s">
        <v>2529</v>
      </c>
      <c r="H970" s="1" t="s">
        <v>4196</v>
      </c>
      <c r="I970" s="1">
        <v>8</v>
      </c>
      <c r="L970" s="1">
        <v>1</v>
      </c>
      <c r="M970" s="1" t="s">
        <v>9192</v>
      </c>
      <c r="N970" s="1" t="s">
        <v>8397</v>
      </c>
      <c r="S970" s="1" t="s">
        <v>49</v>
      </c>
      <c r="T970" s="1" t="s">
        <v>967</v>
      </c>
      <c r="W970" s="1" t="s">
        <v>290</v>
      </c>
      <c r="X970" s="1" t="s">
        <v>4337</v>
      </c>
      <c r="Y970" s="1" t="s">
        <v>10</v>
      </c>
      <c r="Z970" s="1" t="s">
        <v>4364</v>
      </c>
      <c r="AC970" s="1">
        <v>28</v>
      </c>
      <c r="AD970" s="1" t="s">
        <v>575</v>
      </c>
      <c r="AE970" s="1" t="s">
        <v>5211</v>
      </c>
      <c r="AJ970" s="1" t="s">
        <v>17</v>
      </c>
      <c r="AK970" s="1" t="s">
        <v>5254</v>
      </c>
      <c r="AL970" s="1" t="s">
        <v>130</v>
      </c>
      <c r="AM970" s="1" t="s">
        <v>5257</v>
      </c>
      <c r="AT970" s="1" t="s">
        <v>110</v>
      </c>
      <c r="AU970" s="1" t="s">
        <v>4271</v>
      </c>
      <c r="AV970" s="1" t="s">
        <v>2804</v>
      </c>
      <c r="AW970" s="1" t="s">
        <v>5606</v>
      </c>
      <c r="BG970" s="1" t="s">
        <v>110</v>
      </c>
      <c r="BH970" s="1" t="s">
        <v>4271</v>
      </c>
      <c r="BI970" s="1" t="s">
        <v>2805</v>
      </c>
      <c r="BJ970" s="1" t="s">
        <v>6167</v>
      </c>
      <c r="BK970" s="1" t="s">
        <v>110</v>
      </c>
      <c r="BL970" s="1" t="s">
        <v>4271</v>
      </c>
      <c r="BM970" s="1" t="s">
        <v>9193</v>
      </c>
      <c r="BN970" s="1" t="s">
        <v>6603</v>
      </c>
      <c r="BO970" s="1" t="s">
        <v>110</v>
      </c>
      <c r="BP970" s="1" t="s">
        <v>4271</v>
      </c>
      <c r="BQ970" s="1" t="s">
        <v>2806</v>
      </c>
      <c r="BR970" s="1" t="s">
        <v>7663</v>
      </c>
      <c r="BS970" s="1" t="s">
        <v>88</v>
      </c>
      <c r="BT970" s="1" t="s">
        <v>7489</v>
      </c>
    </row>
    <row r="971" spans="1:29" ht="13.5" customHeight="1">
      <c r="A971" s="5" t="str">
        <f t="shared" si="50"/>
        <v>1861_화현내_0179</v>
      </c>
      <c r="B971" s="1">
        <v>1861</v>
      </c>
      <c r="C971" s="1" t="s">
        <v>9339</v>
      </c>
      <c r="D971" s="1" t="s">
        <v>9340</v>
      </c>
      <c r="E971" s="1">
        <v>970</v>
      </c>
      <c r="F971" s="1">
        <v>6</v>
      </c>
      <c r="G971" s="1" t="s">
        <v>2529</v>
      </c>
      <c r="H971" s="1" t="s">
        <v>4196</v>
      </c>
      <c r="I971" s="1">
        <v>8</v>
      </c>
      <c r="L971" s="1">
        <v>1</v>
      </c>
      <c r="M971" s="1" t="s">
        <v>9192</v>
      </c>
      <c r="N971" s="1" t="s">
        <v>8397</v>
      </c>
      <c r="S971" s="1" t="s">
        <v>96</v>
      </c>
      <c r="T971" s="1" t="s">
        <v>4261</v>
      </c>
      <c r="W971" s="1" t="s">
        <v>139</v>
      </c>
      <c r="X971" s="1" t="s">
        <v>9194</v>
      </c>
      <c r="Y971" s="1" t="s">
        <v>10</v>
      </c>
      <c r="Z971" s="1" t="s">
        <v>4364</v>
      </c>
      <c r="AC971" s="1">
        <v>67</v>
      </c>
    </row>
    <row r="972" spans="1:29" ht="13.5" customHeight="1">
      <c r="A972" s="5" t="str">
        <f t="shared" si="50"/>
        <v>1861_화현내_0179</v>
      </c>
      <c r="B972" s="1">
        <v>1861</v>
      </c>
      <c r="C972" s="1" t="s">
        <v>9339</v>
      </c>
      <c r="D972" s="1" t="s">
        <v>9340</v>
      </c>
      <c r="E972" s="1">
        <v>971</v>
      </c>
      <c r="F972" s="1">
        <v>6</v>
      </c>
      <c r="G972" s="1" t="s">
        <v>2529</v>
      </c>
      <c r="H972" s="1" t="s">
        <v>4196</v>
      </c>
      <c r="I972" s="1">
        <v>8</v>
      </c>
      <c r="L972" s="1">
        <v>1</v>
      </c>
      <c r="M972" s="1" t="s">
        <v>9192</v>
      </c>
      <c r="N972" s="1" t="s">
        <v>8397</v>
      </c>
      <c r="S972" s="1" t="s">
        <v>131</v>
      </c>
      <c r="T972" s="1" t="s">
        <v>4263</v>
      </c>
      <c r="Y972" s="1" t="s">
        <v>2807</v>
      </c>
      <c r="Z972" s="1" t="s">
        <v>4761</v>
      </c>
      <c r="AC972" s="1">
        <v>28</v>
      </c>
    </row>
    <row r="973" spans="1:31" ht="13.5" customHeight="1">
      <c r="A973" s="5" t="str">
        <f t="shared" si="50"/>
        <v>1861_화현내_0179</v>
      </c>
      <c r="B973" s="1">
        <v>1861</v>
      </c>
      <c r="C973" s="1" t="s">
        <v>9339</v>
      </c>
      <c r="D973" s="1" t="s">
        <v>9340</v>
      </c>
      <c r="E973" s="1">
        <v>972</v>
      </c>
      <c r="F973" s="1">
        <v>6</v>
      </c>
      <c r="G973" s="1" t="s">
        <v>2529</v>
      </c>
      <c r="H973" s="1" t="s">
        <v>4196</v>
      </c>
      <c r="I973" s="1">
        <v>8</v>
      </c>
      <c r="L973" s="1">
        <v>1</v>
      </c>
      <c r="M973" s="1" t="s">
        <v>9192</v>
      </c>
      <c r="N973" s="1" t="s">
        <v>8397</v>
      </c>
      <c r="S973" s="1" t="s">
        <v>131</v>
      </c>
      <c r="T973" s="1" t="s">
        <v>4263</v>
      </c>
      <c r="Y973" s="1" t="s">
        <v>2808</v>
      </c>
      <c r="Z973" s="1" t="s">
        <v>4760</v>
      </c>
      <c r="AC973" s="1">
        <v>16</v>
      </c>
      <c r="AD973" s="1" t="s">
        <v>854</v>
      </c>
      <c r="AE973" s="1" t="s">
        <v>5207</v>
      </c>
    </row>
    <row r="974" spans="1:72" ht="13.5" customHeight="1">
      <c r="A974" s="5" t="str">
        <f t="shared" si="50"/>
        <v>1861_화현내_0179</v>
      </c>
      <c r="B974" s="1">
        <v>1861</v>
      </c>
      <c r="C974" s="1" t="s">
        <v>9339</v>
      </c>
      <c r="D974" s="1" t="s">
        <v>9340</v>
      </c>
      <c r="E974" s="1">
        <v>973</v>
      </c>
      <c r="F974" s="1">
        <v>6</v>
      </c>
      <c r="G974" s="1" t="s">
        <v>2529</v>
      </c>
      <c r="H974" s="1" t="s">
        <v>4196</v>
      </c>
      <c r="I974" s="1">
        <v>8</v>
      </c>
      <c r="L974" s="1">
        <v>2</v>
      </c>
      <c r="M974" s="1" t="s">
        <v>8398</v>
      </c>
      <c r="N974" s="1" t="s">
        <v>8399</v>
      </c>
      <c r="T974" s="1" t="s">
        <v>8971</v>
      </c>
      <c r="U974" s="1" t="s">
        <v>110</v>
      </c>
      <c r="V974" s="1" t="s">
        <v>4271</v>
      </c>
      <c r="W974" s="1" t="s">
        <v>334</v>
      </c>
      <c r="X974" s="1" t="s">
        <v>4352</v>
      </c>
      <c r="Y974" s="1" t="s">
        <v>2751</v>
      </c>
      <c r="Z974" s="1" t="s">
        <v>4759</v>
      </c>
      <c r="AC974" s="1">
        <v>42</v>
      </c>
      <c r="AD974" s="1" t="s">
        <v>155</v>
      </c>
      <c r="AE974" s="1" t="s">
        <v>5196</v>
      </c>
      <c r="AJ974" s="1" t="s">
        <v>17</v>
      </c>
      <c r="AK974" s="1" t="s">
        <v>5254</v>
      </c>
      <c r="AL974" s="1" t="s">
        <v>212</v>
      </c>
      <c r="AM974" s="1" t="s">
        <v>4706</v>
      </c>
      <c r="AT974" s="1" t="s">
        <v>110</v>
      </c>
      <c r="AU974" s="1" t="s">
        <v>4271</v>
      </c>
      <c r="AV974" s="1" t="s">
        <v>2809</v>
      </c>
      <c r="AW974" s="1" t="s">
        <v>7470</v>
      </c>
      <c r="BG974" s="1" t="s">
        <v>110</v>
      </c>
      <c r="BH974" s="1" t="s">
        <v>4271</v>
      </c>
      <c r="BI974" s="1" t="s">
        <v>2810</v>
      </c>
      <c r="BJ974" s="1" t="s">
        <v>6033</v>
      </c>
      <c r="BK974" s="1" t="s">
        <v>110</v>
      </c>
      <c r="BL974" s="1" t="s">
        <v>4271</v>
      </c>
      <c r="BM974" s="1" t="s">
        <v>2811</v>
      </c>
      <c r="BN974" s="1" t="s">
        <v>6602</v>
      </c>
      <c r="BQ974" s="1" t="s">
        <v>2812</v>
      </c>
      <c r="BR974" s="1" t="s">
        <v>7861</v>
      </c>
      <c r="BS974" s="1" t="s">
        <v>141</v>
      </c>
      <c r="BT974" s="1" t="s">
        <v>5296</v>
      </c>
    </row>
    <row r="975" spans="1:29" ht="13.5" customHeight="1">
      <c r="A975" s="5" t="str">
        <f t="shared" si="50"/>
        <v>1861_화현내_0179</v>
      </c>
      <c r="B975" s="1">
        <v>1861</v>
      </c>
      <c r="C975" s="1" t="s">
        <v>9339</v>
      </c>
      <c r="D975" s="1" t="s">
        <v>9340</v>
      </c>
      <c r="E975" s="1">
        <v>974</v>
      </c>
      <c r="F975" s="1">
        <v>6</v>
      </c>
      <c r="G975" s="1" t="s">
        <v>2529</v>
      </c>
      <c r="H975" s="1" t="s">
        <v>4196</v>
      </c>
      <c r="I975" s="1">
        <v>8</v>
      </c>
      <c r="L975" s="1">
        <v>2</v>
      </c>
      <c r="M975" s="1" t="s">
        <v>8398</v>
      </c>
      <c r="N975" s="1" t="s">
        <v>8399</v>
      </c>
      <c r="S975" s="1" t="s">
        <v>131</v>
      </c>
      <c r="T975" s="1" t="s">
        <v>4263</v>
      </c>
      <c r="Y975" s="1" t="s">
        <v>478</v>
      </c>
      <c r="Z975" s="1" t="s">
        <v>4608</v>
      </c>
      <c r="AC975" s="1">
        <v>30</v>
      </c>
    </row>
    <row r="976" spans="1:29" ht="13.5" customHeight="1">
      <c r="A976" s="5" t="str">
        <f t="shared" si="50"/>
        <v>1861_화현내_0179</v>
      </c>
      <c r="B976" s="1">
        <v>1861</v>
      </c>
      <c r="C976" s="1" t="s">
        <v>9339</v>
      </c>
      <c r="D976" s="1" t="s">
        <v>9340</v>
      </c>
      <c r="E976" s="1">
        <v>975</v>
      </c>
      <c r="F976" s="1">
        <v>6</v>
      </c>
      <c r="G976" s="1" t="s">
        <v>2529</v>
      </c>
      <c r="H976" s="1" t="s">
        <v>4196</v>
      </c>
      <c r="I976" s="1">
        <v>8</v>
      </c>
      <c r="L976" s="1">
        <v>2</v>
      </c>
      <c r="M976" s="1" t="s">
        <v>8398</v>
      </c>
      <c r="N976" s="1" t="s">
        <v>8399</v>
      </c>
      <c r="S976" s="1" t="s">
        <v>134</v>
      </c>
      <c r="T976" s="1" t="s">
        <v>4270</v>
      </c>
      <c r="W976" s="1" t="s">
        <v>267</v>
      </c>
      <c r="X976" s="1" t="s">
        <v>4342</v>
      </c>
      <c r="Y976" s="1" t="s">
        <v>10</v>
      </c>
      <c r="Z976" s="1" t="s">
        <v>4364</v>
      </c>
      <c r="AC976" s="1">
        <v>30</v>
      </c>
    </row>
    <row r="977" spans="1:72" ht="13.5" customHeight="1">
      <c r="A977" s="5" t="str">
        <f t="shared" si="50"/>
        <v>1861_화현내_0179</v>
      </c>
      <c r="B977" s="1">
        <v>1861</v>
      </c>
      <c r="C977" s="1" t="s">
        <v>9339</v>
      </c>
      <c r="D977" s="1" t="s">
        <v>9340</v>
      </c>
      <c r="E977" s="1">
        <v>976</v>
      </c>
      <c r="F977" s="1">
        <v>6</v>
      </c>
      <c r="G977" s="1" t="s">
        <v>2529</v>
      </c>
      <c r="H977" s="1" t="s">
        <v>4196</v>
      </c>
      <c r="I977" s="1">
        <v>8</v>
      </c>
      <c r="L977" s="1">
        <v>3</v>
      </c>
      <c r="M977" s="1" t="s">
        <v>8400</v>
      </c>
      <c r="N977" s="1" t="s">
        <v>8401</v>
      </c>
      <c r="T977" s="1" t="s">
        <v>8764</v>
      </c>
      <c r="U977" s="1" t="s">
        <v>110</v>
      </c>
      <c r="V977" s="1" t="s">
        <v>4271</v>
      </c>
      <c r="W977" s="1" t="s">
        <v>89</v>
      </c>
      <c r="X977" s="1" t="s">
        <v>4357</v>
      </c>
      <c r="Y977" s="1" t="s">
        <v>1657</v>
      </c>
      <c r="Z977" s="1" t="s">
        <v>4758</v>
      </c>
      <c r="AC977" s="1">
        <v>51</v>
      </c>
      <c r="AD977" s="1" t="s">
        <v>174</v>
      </c>
      <c r="AE977" s="1" t="s">
        <v>5250</v>
      </c>
      <c r="AJ977" s="1" t="s">
        <v>17</v>
      </c>
      <c r="AK977" s="1" t="s">
        <v>5254</v>
      </c>
      <c r="AL977" s="1" t="s">
        <v>91</v>
      </c>
      <c r="AM977" s="1" t="s">
        <v>5274</v>
      </c>
      <c r="AT977" s="1" t="s">
        <v>110</v>
      </c>
      <c r="AU977" s="1" t="s">
        <v>4271</v>
      </c>
      <c r="AV977" s="1" t="s">
        <v>2813</v>
      </c>
      <c r="AW977" s="1" t="s">
        <v>5397</v>
      </c>
      <c r="BG977" s="1" t="s">
        <v>110</v>
      </c>
      <c r="BH977" s="1" t="s">
        <v>4271</v>
      </c>
      <c r="BI977" s="1" t="s">
        <v>2814</v>
      </c>
      <c r="BJ977" s="1" t="s">
        <v>6026</v>
      </c>
      <c r="BK977" s="1" t="s">
        <v>110</v>
      </c>
      <c r="BL977" s="1" t="s">
        <v>4271</v>
      </c>
      <c r="BM977" s="1" t="s">
        <v>2815</v>
      </c>
      <c r="BN977" s="1" t="s">
        <v>6510</v>
      </c>
      <c r="BO977" s="1" t="s">
        <v>110</v>
      </c>
      <c r="BP977" s="1" t="s">
        <v>4271</v>
      </c>
      <c r="BQ977" s="1" t="s">
        <v>2816</v>
      </c>
      <c r="BR977" s="1" t="s">
        <v>7050</v>
      </c>
      <c r="BS977" s="1" t="s">
        <v>104</v>
      </c>
      <c r="BT977" s="1" t="s">
        <v>5261</v>
      </c>
    </row>
    <row r="978" spans="1:72" ht="13.5" customHeight="1">
      <c r="A978" s="5" t="str">
        <f t="shared" si="50"/>
        <v>1861_화현내_0179</v>
      </c>
      <c r="B978" s="1">
        <v>1861</v>
      </c>
      <c r="C978" s="1" t="s">
        <v>9339</v>
      </c>
      <c r="D978" s="1" t="s">
        <v>9340</v>
      </c>
      <c r="E978" s="1">
        <v>977</v>
      </c>
      <c r="F978" s="1">
        <v>6</v>
      </c>
      <c r="G978" s="1" t="s">
        <v>2529</v>
      </c>
      <c r="H978" s="1" t="s">
        <v>4196</v>
      </c>
      <c r="I978" s="1">
        <v>8</v>
      </c>
      <c r="L978" s="1">
        <v>3</v>
      </c>
      <c r="M978" s="1" t="s">
        <v>8400</v>
      </c>
      <c r="N978" s="1" t="s">
        <v>8401</v>
      </c>
      <c r="S978" s="1" t="s">
        <v>49</v>
      </c>
      <c r="T978" s="1" t="s">
        <v>967</v>
      </c>
      <c r="W978" s="1" t="s">
        <v>549</v>
      </c>
      <c r="X978" s="1" t="s">
        <v>4336</v>
      </c>
      <c r="Y978" s="1" t="s">
        <v>10</v>
      </c>
      <c r="Z978" s="1" t="s">
        <v>4364</v>
      </c>
      <c r="AC978" s="1">
        <v>51</v>
      </c>
      <c r="AJ978" s="1" t="s">
        <v>17</v>
      </c>
      <c r="AK978" s="1" t="s">
        <v>5254</v>
      </c>
      <c r="AL978" s="1" t="s">
        <v>180</v>
      </c>
      <c r="AM978" s="1" t="s">
        <v>5255</v>
      </c>
      <c r="AT978" s="1" t="s">
        <v>105</v>
      </c>
      <c r="AU978" s="1" t="s">
        <v>4280</v>
      </c>
      <c r="AV978" s="1" t="s">
        <v>2817</v>
      </c>
      <c r="AW978" s="1" t="s">
        <v>5605</v>
      </c>
      <c r="BG978" s="1" t="s">
        <v>105</v>
      </c>
      <c r="BH978" s="1" t="s">
        <v>4280</v>
      </c>
      <c r="BI978" s="1" t="s">
        <v>2818</v>
      </c>
      <c r="BJ978" s="1" t="s">
        <v>6166</v>
      </c>
      <c r="BK978" s="1" t="s">
        <v>1304</v>
      </c>
      <c r="BL978" s="1" t="s">
        <v>5334</v>
      </c>
      <c r="BM978" s="1" t="s">
        <v>2819</v>
      </c>
      <c r="BN978" s="1" t="s">
        <v>6529</v>
      </c>
      <c r="BO978" s="1" t="s">
        <v>105</v>
      </c>
      <c r="BP978" s="1" t="s">
        <v>4280</v>
      </c>
      <c r="BQ978" s="1" t="s">
        <v>2820</v>
      </c>
      <c r="BR978" s="1" t="s">
        <v>7445</v>
      </c>
      <c r="BS978" s="1" t="s">
        <v>248</v>
      </c>
      <c r="BT978" s="1" t="s">
        <v>5263</v>
      </c>
    </row>
    <row r="979" spans="1:29" ht="13.5" customHeight="1">
      <c r="A979" s="5" t="str">
        <f t="shared" si="50"/>
        <v>1861_화현내_0179</v>
      </c>
      <c r="B979" s="1">
        <v>1861</v>
      </c>
      <c r="C979" s="1" t="s">
        <v>9339</v>
      </c>
      <c r="D979" s="1" t="s">
        <v>9340</v>
      </c>
      <c r="E979" s="1">
        <v>978</v>
      </c>
      <c r="F979" s="1">
        <v>6</v>
      </c>
      <c r="G979" s="1" t="s">
        <v>2529</v>
      </c>
      <c r="H979" s="1" t="s">
        <v>4196</v>
      </c>
      <c r="I979" s="1">
        <v>8</v>
      </c>
      <c r="L979" s="1">
        <v>3</v>
      </c>
      <c r="M979" s="1" t="s">
        <v>8400</v>
      </c>
      <c r="N979" s="1" t="s">
        <v>8401</v>
      </c>
      <c r="S979" s="1" t="s">
        <v>131</v>
      </c>
      <c r="T979" s="1" t="s">
        <v>4263</v>
      </c>
      <c r="Y979" s="1" t="s">
        <v>2821</v>
      </c>
      <c r="Z979" s="1" t="s">
        <v>4386</v>
      </c>
      <c r="AC979" s="1">
        <v>25</v>
      </c>
    </row>
    <row r="980" spans="1:31" ht="13.5" customHeight="1">
      <c r="A980" s="5" t="str">
        <f t="shared" si="50"/>
        <v>1861_화현내_0179</v>
      </c>
      <c r="B980" s="1">
        <v>1861</v>
      </c>
      <c r="C980" s="1" t="s">
        <v>9339</v>
      </c>
      <c r="D980" s="1" t="s">
        <v>9340</v>
      </c>
      <c r="E980" s="1">
        <v>979</v>
      </c>
      <c r="F980" s="1">
        <v>6</v>
      </c>
      <c r="G980" s="1" t="s">
        <v>2529</v>
      </c>
      <c r="H980" s="1" t="s">
        <v>4196</v>
      </c>
      <c r="I980" s="1">
        <v>8</v>
      </c>
      <c r="L980" s="1">
        <v>3</v>
      </c>
      <c r="M980" s="1" t="s">
        <v>8400</v>
      </c>
      <c r="N980" s="1" t="s">
        <v>8401</v>
      </c>
      <c r="S980" s="1" t="s">
        <v>181</v>
      </c>
      <c r="T980" s="1" t="s">
        <v>4259</v>
      </c>
      <c r="Y980" s="1" t="s">
        <v>490</v>
      </c>
      <c r="Z980" s="1" t="s">
        <v>4757</v>
      </c>
      <c r="AC980" s="1">
        <v>5</v>
      </c>
      <c r="AD980" s="1" t="s">
        <v>737</v>
      </c>
      <c r="AE980" s="1" t="s">
        <v>5239</v>
      </c>
    </row>
    <row r="981" spans="1:72" ht="13.5" customHeight="1">
      <c r="A981" s="5" t="str">
        <f t="shared" si="50"/>
        <v>1861_화현내_0179</v>
      </c>
      <c r="B981" s="1">
        <v>1861</v>
      </c>
      <c r="C981" s="1" t="s">
        <v>9339</v>
      </c>
      <c r="D981" s="1" t="s">
        <v>9340</v>
      </c>
      <c r="E981" s="1">
        <v>980</v>
      </c>
      <c r="F981" s="1">
        <v>6</v>
      </c>
      <c r="G981" s="1" t="s">
        <v>2529</v>
      </c>
      <c r="H981" s="1" t="s">
        <v>4196</v>
      </c>
      <c r="I981" s="1">
        <v>8</v>
      </c>
      <c r="L981" s="1">
        <v>4</v>
      </c>
      <c r="M981" s="1" t="s">
        <v>2901</v>
      </c>
      <c r="N981" s="1" t="s">
        <v>7636</v>
      </c>
      <c r="T981" s="1" t="s">
        <v>8863</v>
      </c>
      <c r="U981" s="1" t="s">
        <v>110</v>
      </c>
      <c r="V981" s="1" t="s">
        <v>4271</v>
      </c>
      <c r="W981" s="1" t="s">
        <v>97</v>
      </c>
      <c r="X981" s="1" t="s">
        <v>8864</v>
      </c>
      <c r="Y981" s="1" t="s">
        <v>2822</v>
      </c>
      <c r="Z981" s="1" t="s">
        <v>4756</v>
      </c>
      <c r="AC981" s="1">
        <v>37</v>
      </c>
      <c r="AD981" s="1" t="s">
        <v>677</v>
      </c>
      <c r="AE981" s="1" t="s">
        <v>5225</v>
      </c>
      <c r="AJ981" s="1" t="s">
        <v>17</v>
      </c>
      <c r="AK981" s="1" t="s">
        <v>5254</v>
      </c>
      <c r="AL981" s="1" t="s">
        <v>88</v>
      </c>
      <c r="AM981" s="1" t="s">
        <v>7489</v>
      </c>
      <c r="AT981" s="1" t="s">
        <v>110</v>
      </c>
      <c r="AU981" s="1" t="s">
        <v>4271</v>
      </c>
      <c r="AV981" s="1" t="s">
        <v>2823</v>
      </c>
      <c r="AW981" s="1" t="s">
        <v>5604</v>
      </c>
      <c r="BG981" s="1" t="s">
        <v>110</v>
      </c>
      <c r="BH981" s="1" t="s">
        <v>4271</v>
      </c>
      <c r="BI981" s="1" t="s">
        <v>2754</v>
      </c>
      <c r="BJ981" s="1" t="s">
        <v>6165</v>
      </c>
      <c r="BK981" s="1" t="s">
        <v>110</v>
      </c>
      <c r="BL981" s="1" t="s">
        <v>4271</v>
      </c>
      <c r="BM981" s="1" t="s">
        <v>2755</v>
      </c>
      <c r="BN981" s="1" t="s">
        <v>5514</v>
      </c>
      <c r="BO981" s="1" t="s">
        <v>110</v>
      </c>
      <c r="BP981" s="1" t="s">
        <v>4271</v>
      </c>
      <c r="BQ981" s="1" t="s">
        <v>2756</v>
      </c>
      <c r="BR981" s="1" t="s">
        <v>7049</v>
      </c>
      <c r="BS981" s="1" t="s">
        <v>212</v>
      </c>
      <c r="BT981" s="1" t="s">
        <v>4706</v>
      </c>
    </row>
    <row r="982" spans="1:66" ht="13.5" customHeight="1">
      <c r="A982" s="5" t="str">
        <f t="shared" si="50"/>
        <v>1861_화현내_0179</v>
      </c>
      <c r="B982" s="1">
        <v>1861</v>
      </c>
      <c r="C982" s="1" t="s">
        <v>9339</v>
      </c>
      <c r="D982" s="1" t="s">
        <v>9340</v>
      </c>
      <c r="E982" s="1">
        <v>981</v>
      </c>
      <c r="F982" s="1">
        <v>6</v>
      </c>
      <c r="G982" s="1" t="s">
        <v>2529</v>
      </c>
      <c r="H982" s="1" t="s">
        <v>4196</v>
      </c>
      <c r="I982" s="1">
        <v>8</v>
      </c>
      <c r="L982" s="1">
        <v>4</v>
      </c>
      <c r="M982" s="1" t="s">
        <v>2901</v>
      </c>
      <c r="N982" s="1" t="s">
        <v>7636</v>
      </c>
      <c r="S982" s="1" t="s">
        <v>49</v>
      </c>
      <c r="T982" s="1" t="s">
        <v>967</v>
      </c>
      <c r="W982" s="1" t="s">
        <v>604</v>
      </c>
      <c r="X982" s="1" t="s">
        <v>4367</v>
      </c>
      <c r="Y982" s="1" t="s">
        <v>10</v>
      </c>
      <c r="Z982" s="1" t="s">
        <v>4364</v>
      </c>
      <c r="AC982" s="1">
        <v>36</v>
      </c>
      <c r="AD982" s="1" t="s">
        <v>519</v>
      </c>
      <c r="AE982" s="1" t="s">
        <v>5231</v>
      </c>
      <c r="AJ982" s="1" t="s">
        <v>17</v>
      </c>
      <c r="AK982" s="1" t="s">
        <v>5254</v>
      </c>
      <c r="AL982" s="1" t="s">
        <v>48</v>
      </c>
      <c r="AM982" s="1" t="s">
        <v>5276</v>
      </c>
      <c r="AT982" s="1" t="s">
        <v>105</v>
      </c>
      <c r="AU982" s="1" t="s">
        <v>4280</v>
      </c>
      <c r="AV982" s="1" t="s">
        <v>1610</v>
      </c>
      <c r="AW982" s="1" t="s">
        <v>5603</v>
      </c>
      <c r="BG982" s="1" t="s">
        <v>105</v>
      </c>
      <c r="BH982" s="1" t="s">
        <v>4280</v>
      </c>
      <c r="BI982" s="1" t="s">
        <v>2824</v>
      </c>
      <c r="BJ982" s="1" t="s">
        <v>5501</v>
      </c>
      <c r="BK982" s="1" t="s">
        <v>105</v>
      </c>
      <c r="BL982" s="1" t="s">
        <v>4280</v>
      </c>
      <c r="BM982" s="1" t="s">
        <v>2825</v>
      </c>
      <c r="BN982" s="1" t="s">
        <v>4630</v>
      </c>
    </row>
    <row r="983" spans="1:31" ht="13.5" customHeight="1">
      <c r="A983" s="5" t="str">
        <f t="shared" si="50"/>
        <v>1861_화현내_0179</v>
      </c>
      <c r="B983" s="1">
        <v>1861</v>
      </c>
      <c r="C983" s="1" t="s">
        <v>9339</v>
      </c>
      <c r="D983" s="1" t="s">
        <v>9340</v>
      </c>
      <c r="E983" s="1">
        <v>982</v>
      </c>
      <c r="F983" s="1">
        <v>6</v>
      </c>
      <c r="G983" s="1" t="s">
        <v>2529</v>
      </c>
      <c r="H983" s="1" t="s">
        <v>4196</v>
      </c>
      <c r="I983" s="1">
        <v>8</v>
      </c>
      <c r="L983" s="1">
        <v>4</v>
      </c>
      <c r="M983" s="1" t="s">
        <v>2901</v>
      </c>
      <c r="N983" s="1" t="s">
        <v>7636</v>
      </c>
      <c r="S983" s="1" t="s">
        <v>96</v>
      </c>
      <c r="T983" s="1" t="s">
        <v>4261</v>
      </c>
      <c r="W983" s="1" t="s">
        <v>334</v>
      </c>
      <c r="X983" s="1" t="s">
        <v>4352</v>
      </c>
      <c r="Y983" s="1" t="s">
        <v>10</v>
      </c>
      <c r="Z983" s="1" t="s">
        <v>4364</v>
      </c>
      <c r="AC983" s="1">
        <v>68</v>
      </c>
      <c r="AD983" s="1" t="s">
        <v>311</v>
      </c>
      <c r="AE983" s="1" t="s">
        <v>5191</v>
      </c>
    </row>
    <row r="984" spans="1:72" ht="13.5" customHeight="1">
      <c r="A984" s="5" t="str">
        <f t="shared" si="50"/>
        <v>1861_화현내_0179</v>
      </c>
      <c r="B984" s="1">
        <v>1861</v>
      </c>
      <c r="C984" s="1" t="s">
        <v>9339</v>
      </c>
      <c r="D984" s="1" t="s">
        <v>9340</v>
      </c>
      <c r="E984" s="1">
        <v>983</v>
      </c>
      <c r="F984" s="1">
        <v>6</v>
      </c>
      <c r="G984" s="1" t="s">
        <v>2529</v>
      </c>
      <c r="H984" s="1" t="s">
        <v>4196</v>
      </c>
      <c r="I984" s="1">
        <v>8</v>
      </c>
      <c r="L984" s="1">
        <v>5</v>
      </c>
      <c r="M984" s="1" t="s">
        <v>2799</v>
      </c>
      <c r="N984" s="1" t="s">
        <v>7421</v>
      </c>
      <c r="T984" s="1" t="s">
        <v>8944</v>
      </c>
      <c r="U984" s="1" t="s">
        <v>110</v>
      </c>
      <c r="V984" s="1" t="s">
        <v>4271</v>
      </c>
      <c r="W984" s="1" t="s">
        <v>139</v>
      </c>
      <c r="X984" s="1" t="s">
        <v>9195</v>
      </c>
      <c r="Y984" s="1" t="s">
        <v>2826</v>
      </c>
      <c r="Z984" s="1" t="s">
        <v>4755</v>
      </c>
      <c r="AC984" s="1">
        <v>45</v>
      </c>
      <c r="AD984" s="1" t="s">
        <v>73</v>
      </c>
      <c r="AE984" s="1" t="s">
        <v>5197</v>
      </c>
      <c r="AJ984" s="1" t="s">
        <v>17</v>
      </c>
      <c r="AK984" s="1" t="s">
        <v>5254</v>
      </c>
      <c r="AL984" s="1" t="s">
        <v>141</v>
      </c>
      <c r="AM984" s="1" t="s">
        <v>5296</v>
      </c>
      <c r="AT984" s="1" t="s">
        <v>110</v>
      </c>
      <c r="AU984" s="1" t="s">
        <v>4271</v>
      </c>
      <c r="AV984" s="1" t="s">
        <v>2827</v>
      </c>
      <c r="AW984" s="1" t="s">
        <v>7473</v>
      </c>
      <c r="BG984" s="1" t="s">
        <v>110</v>
      </c>
      <c r="BH984" s="1" t="s">
        <v>4271</v>
      </c>
      <c r="BI984" s="1" t="s">
        <v>2828</v>
      </c>
      <c r="BJ984" s="1" t="s">
        <v>5459</v>
      </c>
      <c r="BK984" s="1" t="s">
        <v>2829</v>
      </c>
      <c r="BL984" s="1" t="s">
        <v>6448</v>
      </c>
      <c r="BM984" s="1" t="s">
        <v>2830</v>
      </c>
      <c r="BN984" s="1" t="s">
        <v>5969</v>
      </c>
      <c r="BO984" s="1" t="s">
        <v>110</v>
      </c>
      <c r="BP984" s="1" t="s">
        <v>4271</v>
      </c>
      <c r="BQ984" s="1" t="s">
        <v>2831</v>
      </c>
      <c r="BR984" s="1" t="s">
        <v>7048</v>
      </c>
      <c r="BS984" s="1" t="s">
        <v>104</v>
      </c>
      <c r="BT984" s="1" t="s">
        <v>5261</v>
      </c>
    </row>
    <row r="985" spans="1:72" ht="13.5" customHeight="1">
      <c r="A985" s="5" t="str">
        <f t="shared" si="50"/>
        <v>1861_화현내_0179</v>
      </c>
      <c r="B985" s="1">
        <v>1861</v>
      </c>
      <c r="C985" s="1" t="s">
        <v>9339</v>
      </c>
      <c r="D985" s="1" t="s">
        <v>9340</v>
      </c>
      <c r="E985" s="1">
        <v>984</v>
      </c>
      <c r="F985" s="1">
        <v>6</v>
      </c>
      <c r="G985" s="1" t="s">
        <v>2529</v>
      </c>
      <c r="H985" s="1" t="s">
        <v>4196</v>
      </c>
      <c r="I985" s="1">
        <v>8</v>
      </c>
      <c r="L985" s="1">
        <v>5</v>
      </c>
      <c r="M985" s="1" t="s">
        <v>2799</v>
      </c>
      <c r="N985" s="1" t="s">
        <v>7421</v>
      </c>
      <c r="S985" s="1" t="s">
        <v>49</v>
      </c>
      <c r="T985" s="1" t="s">
        <v>967</v>
      </c>
      <c r="W985" s="1" t="s">
        <v>135</v>
      </c>
      <c r="X985" s="1" t="s">
        <v>8945</v>
      </c>
      <c r="Y985" s="1" t="s">
        <v>10</v>
      </c>
      <c r="Z985" s="1" t="s">
        <v>4364</v>
      </c>
      <c r="AC985" s="1">
        <v>46</v>
      </c>
      <c r="AJ985" s="1" t="s">
        <v>17</v>
      </c>
      <c r="AK985" s="1" t="s">
        <v>5254</v>
      </c>
      <c r="AL985" s="1" t="s">
        <v>74</v>
      </c>
      <c r="AM985" s="1" t="s">
        <v>4740</v>
      </c>
      <c r="AT985" s="1" t="s">
        <v>110</v>
      </c>
      <c r="AU985" s="1" t="s">
        <v>4271</v>
      </c>
      <c r="AV985" s="1" t="s">
        <v>2644</v>
      </c>
      <c r="AW985" s="1" t="s">
        <v>5602</v>
      </c>
      <c r="BG985" s="1" t="s">
        <v>855</v>
      </c>
      <c r="BH985" s="1" t="s">
        <v>5338</v>
      </c>
      <c r="BI985" s="1" t="s">
        <v>474</v>
      </c>
      <c r="BJ985" s="1" t="s">
        <v>5723</v>
      </c>
      <c r="BK985" s="1" t="s">
        <v>110</v>
      </c>
      <c r="BL985" s="1" t="s">
        <v>4271</v>
      </c>
      <c r="BM985" s="1" t="s">
        <v>2832</v>
      </c>
      <c r="BN985" s="1" t="s">
        <v>4401</v>
      </c>
      <c r="BO985" s="1" t="s">
        <v>110</v>
      </c>
      <c r="BP985" s="1" t="s">
        <v>4271</v>
      </c>
      <c r="BQ985" s="1" t="s">
        <v>2833</v>
      </c>
      <c r="BR985" s="1" t="s">
        <v>7047</v>
      </c>
      <c r="BS985" s="1" t="s">
        <v>180</v>
      </c>
      <c r="BT985" s="1" t="s">
        <v>5255</v>
      </c>
    </row>
    <row r="986" spans="1:31" ht="13.5" customHeight="1">
      <c r="A986" s="5" t="str">
        <f t="shared" si="50"/>
        <v>1861_화현내_0179</v>
      </c>
      <c r="B986" s="1">
        <v>1861</v>
      </c>
      <c r="C986" s="1" t="s">
        <v>9339</v>
      </c>
      <c r="D986" s="1" t="s">
        <v>9340</v>
      </c>
      <c r="E986" s="1">
        <v>985</v>
      </c>
      <c r="F986" s="1">
        <v>6</v>
      </c>
      <c r="G986" s="1" t="s">
        <v>2529</v>
      </c>
      <c r="H986" s="1" t="s">
        <v>4196</v>
      </c>
      <c r="I986" s="1">
        <v>8</v>
      </c>
      <c r="L986" s="1">
        <v>5</v>
      </c>
      <c r="M986" s="1" t="s">
        <v>2799</v>
      </c>
      <c r="N986" s="1" t="s">
        <v>7421</v>
      </c>
      <c r="S986" s="1" t="s">
        <v>181</v>
      </c>
      <c r="T986" s="1" t="s">
        <v>4259</v>
      </c>
      <c r="Y986" s="1" t="s">
        <v>2834</v>
      </c>
      <c r="Z986" s="1" t="s">
        <v>4754</v>
      </c>
      <c r="AC986" s="1">
        <v>12</v>
      </c>
      <c r="AD986" s="1" t="s">
        <v>98</v>
      </c>
      <c r="AE986" s="1" t="s">
        <v>5192</v>
      </c>
    </row>
    <row r="987" spans="1:72" ht="13.5" customHeight="1">
      <c r="A987" s="5" t="str">
        <f aca="true" t="shared" si="51" ref="A987:A1004">HYPERLINK("http://kyu.snu.ac.kr/sdhj/index.jsp?type=hj/GK14782_00IH_0001_0180.jpg","1861_화현내_0180")</f>
        <v>1861_화현내_0180</v>
      </c>
      <c r="B987" s="1">
        <v>1861</v>
      </c>
      <c r="C987" s="1" t="s">
        <v>9339</v>
      </c>
      <c r="D987" s="1" t="s">
        <v>9340</v>
      </c>
      <c r="E987" s="1">
        <v>986</v>
      </c>
      <c r="F987" s="1">
        <v>6</v>
      </c>
      <c r="G987" s="1" t="s">
        <v>2529</v>
      </c>
      <c r="H987" s="1" t="s">
        <v>4196</v>
      </c>
      <c r="I987" s="1">
        <v>9</v>
      </c>
      <c r="J987" s="1" t="s">
        <v>2835</v>
      </c>
      <c r="K987" s="1" t="s">
        <v>4213</v>
      </c>
      <c r="L987" s="1">
        <v>1</v>
      </c>
      <c r="M987" s="1" t="s">
        <v>8402</v>
      </c>
      <c r="N987" s="1" t="s">
        <v>8403</v>
      </c>
      <c r="T987" s="1" t="s">
        <v>8817</v>
      </c>
      <c r="U987" s="1" t="s">
        <v>110</v>
      </c>
      <c r="V987" s="1" t="s">
        <v>4271</v>
      </c>
      <c r="W987" s="1" t="s">
        <v>160</v>
      </c>
      <c r="X987" s="1" t="s">
        <v>4340</v>
      </c>
      <c r="Y987" s="1" t="s">
        <v>2836</v>
      </c>
      <c r="Z987" s="1" t="s">
        <v>4753</v>
      </c>
      <c r="AC987" s="1">
        <v>26</v>
      </c>
      <c r="AD987" s="1" t="s">
        <v>428</v>
      </c>
      <c r="AE987" s="1" t="s">
        <v>5208</v>
      </c>
      <c r="AJ987" s="1" t="s">
        <v>17</v>
      </c>
      <c r="AK987" s="1" t="s">
        <v>5254</v>
      </c>
      <c r="AL987" s="1" t="s">
        <v>95</v>
      </c>
      <c r="AM987" s="1" t="s">
        <v>5256</v>
      </c>
      <c r="AT987" s="1" t="s">
        <v>110</v>
      </c>
      <c r="AU987" s="1" t="s">
        <v>4271</v>
      </c>
      <c r="AV987" s="1" t="s">
        <v>545</v>
      </c>
      <c r="AW987" s="1" t="s">
        <v>5601</v>
      </c>
      <c r="BG987" s="1" t="s">
        <v>110</v>
      </c>
      <c r="BH987" s="1" t="s">
        <v>4271</v>
      </c>
      <c r="BI987" s="1" t="s">
        <v>2828</v>
      </c>
      <c r="BJ987" s="1" t="s">
        <v>5459</v>
      </c>
      <c r="BK987" s="1" t="s">
        <v>110</v>
      </c>
      <c r="BL987" s="1" t="s">
        <v>4271</v>
      </c>
      <c r="BM987" s="1" t="s">
        <v>2837</v>
      </c>
      <c r="BN987" s="1" t="s">
        <v>7519</v>
      </c>
      <c r="BO987" s="1" t="s">
        <v>105</v>
      </c>
      <c r="BP987" s="1" t="s">
        <v>4280</v>
      </c>
      <c r="BQ987" s="1" t="s">
        <v>2838</v>
      </c>
      <c r="BR987" s="1" t="s">
        <v>9196</v>
      </c>
      <c r="BS987" s="1" t="s">
        <v>687</v>
      </c>
      <c r="BT987" s="1" t="s">
        <v>5320</v>
      </c>
    </row>
    <row r="988" spans="1:72" ht="13.5" customHeight="1">
      <c r="A988" s="5" t="str">
        <f t="shared" si="51"/>
        <v>1861_화현내_0180</v>
      </c>
      <c r="B988" s="1">
        <v>1861</v>
      </c>
      <c r="C988" s="1" t="s">
        <v>9339</v>
      </c>
      <c r="D988" s="1" t="s">
        <v>9340</v>
      </c>
      <c r="E988" s="1">
        <v>987</v>
      </c>
      <c r="F988" s="1">
        <v>6</v>
      </c>
      <c r="G988" s="1" t="s">
        <v>2529</v>
      </c>
      <c r="H988" s="1" t="s">
        <v>4196</v>
      </c>
      <c r="I988" s="1">
        <v>9</v>
      </c>
      <c r="L988" s="1">
        <v>1</v>
      </c>
      <c r="M988" s="1" t="s">
        <v>8402</v>
      </c>
      <c r="N988" s="1" t="s">
        <v>8403</v>
      </c>
      <c r="S988" s="1" t="s">
        <v>49</v>
      </c>
      <c r="T988" s="1" t="s">
        <v>967</v>
      </c>
      <c r="W988" s="1" t="s">
        <v>139</v>
      </c>
      <c r="X988" s="1" t="s">
        <v>9197</v>
      </c>
      <c r="Y988" s="1" t="s">
        <v>10</v>
      </c>
      <c r="Z988" s="1" t="s">
        <v>4364</v>
      </c>
      <c r="AC988" s="1">
        <v>26</v>
      </c>
      <c r="AD988" s="1" t="s">
        <v>428</v>
      </c>
      <c r="AE988" s="1" t="s">
        <v>5208</v>
      </c>
      <c r="AJ988" s="1" t="s">
        <v>17</v>
      </c>
      <c r="AK988" s="1" t="s">
        <v>5254</v>
      </c>
      <c r="AL988" s="1" t="s">
        <v>141</v>
      </c>
      <c r="AM988" s="1" t="s">
        <v>5296</v>
      </c>
      <c r="AT988" s="1" t="s">
        <v>110</v>
      </c>
      <c r="AU988" s="1" t="s">
        <v>4271</v>
      </c>
      <c r="AV988" s="1" t="s">
        <v>2839</v>
      </c>
      <c r="AW988" s="1" t="s">
        <v>5600</v>
      </c>
      <c r="BG988" s="1" t="s">
        <v>110</v>
      </c>
      <c r="BH988" s="1" t="s">
        <v>4271</v>
      </c>
      <c r="BI988" s="1" t="s">
        <v>2646</v>
      </c>
      <c r="BJ988" s="1" t="s">
        <v>5523</v>
      </c>
      <c r="BK988" s="1" t="s">
        <v>110</v>
      </c>
      <c r="BL988" s="1" t="s">
        <v>4271</v>
      </c>
      <c r="BM988" s="1" t="s">
        <v>968</v>
      </c>
      <c r="BN988" s="1" t="s">
        <v>5856</v>
      </c>
      <c r="BQ988" s="1" t="s">
        <v>2840</v>
      </c>
      <c r="BR988" s="1" t="s">
        <v>7793</v>
      </c>
      <c r="BS988" s="1" t="s">
        <v>74</v>
      </c>
      <c r="BT988" s="1" t="s">
        <v>4740</v>
      </c>
    </row>
    <row r="989" spans="1:29" ht="13.5" customHeight="1">
      <c r="A989" s="5" t="str">
        <f t="shared" si="51"/>
        <v>1861_화현내_0180</v>
      </c>
      <c r="B989" s="1">
        <v>1861</v>
      </c>
      <c r="C989" s="1" t="s">
        <v>9339</v>
      </c>
      <c r="D989" s="1" t="s">
        <v>9340</v>
      </c>
      <c r="E989" s="1">
        <v>988</v>
      </c>
      <c r="F989" s="1">
        <v>6</v>
      </c>
      <c r="G989" s="1" t="s">
        <v>2529</v>
      </c>
      <c r="H989" s="1" t="s">
        <v>4196</v>
      </c>
      <c r="I989" s="1">
        <v>9</v>
      </c>
      <c r="L989" s="1">
        <v>1</v>
      </c>
      <c r="M989" s="1" t="s">
        <v>8402</v>
      </c>
      <c r="N989" s="1" t="s">
        <v>8403</v>
      </c>
      <c r="S989" s="1" t="s">
        <v>96</v>
      </c>
      <c r="T989" s="1" t="s">
        <v>4261</v>
      </c>
      <c r="W989" s="1" t="s">
        <v>135</v>
      </c>
      <c r="X989" s="1" t="s">
        <v>8873</v>
      </c>
      <c r="Y989" s="1" t="s">
        <v>10</v>
      </c>
      <c r="Z989" s="1" t="s">
        <v>4364</v>
      </c>
      <c r="AC989" s="1">
        <v>60</v>
      </c>
    </row>
    <row r="990" spans="1:31" ht="13.5" customHeight="1">
      <c r="A990" s="5" t="str">
        <f t="shared" si="51"/>
        <v>1861_화현내_0180</v>
      </c>
      <c r="B990" s="1">
        <v>1861</v>
      </c>
      <c r="C990" s="1" t="s">
        <v>9339</v>
      </c>
      <c r="D990" s="1" t="s">
        <v>9340</v>
      </c>
      <c r="E990" s="1">
        <v>989</v>
      </c>
      <c r="F990" s="1">
        <v>6</v>
      </c>
      <c r="G990" s="1" t="s">
        <v>2529</v>
      </c>
      <c r="H990" s="1" t="s">
        <v>4196</v>
      </c>
      <c r="I990" s="1">
        <v>9</v>
      </c>
      <c r="L990" s="1">
        <v>1</v>
      </c>
      <c r="M990" s="1" t="s">
        <v>8402</v>
      </c>
      <c r="N990" s="1" t="s">
        <v>8403</v>
      </c>
      <c r="S990" s="1" t="s">
        <v>181</v>
      </c>
      <c r="T990" s="1" t="s">
        <v>4259</v>
      </c>
      <c r="Y990" s="1" t="s">
        <v>1249</v>
      </c>
      <c r="Z990" s="1" t="s">
        <v>4752</v>
      </c>
      <c r="AC990" s="1">
        <v>8</v>
      </c>
      <c r="AD990" s="1" t="s">
        <v>311</v>
      </c>
      <c r="AE990" s="1" t="s">
        <v>5191</v>
      </c>
    </row>
    <row r="991" spans="1:72" ht="13.5" customHeight="1">
      <c r="A991" s="5" t="str">
        <f t="shared" si="51"/>
        <v>1861_화현내_0180</v>
      </c>
      <c r="B991" s="1">
        <v>1861</v>
      </c>
      <c r="C991" s="1" t="s">
        <v>9339</v>
      </c>
      <c r="D991" s="1" t="s">
        <v>9340</v>
      </c>
      <c r="E991" s="1">
        <v>990</v>
      </c>
      <c r="F991" s="1">
        <v>6</v>
      </c>
      <c r="G991" s="1" t="s">
        <v>2529</v>
      </c>
      <c r="H991" s="1" t="s">
        <v>4196</v>
      </c>
      <c r="I991" s="1">
        <v>9</v>
      </c>
      <c r="L991" s="1">
        <v>2</v>
      </c>
      <c r="M991" s="1" t="s">
        <v>8404</v>
      </c>
      <c r="N991" s="1" t="s">
        <v>8405</v>
      </c>
      <c r="T991" s="1" t="s">
        <v>8783</v>
      </c>
      <c r="U991" s="1" t="s">
        <v>110</v>
      </c>
      <c r="V991" s="1" t="s">
        <v>4271</v>
      </c>
      <c r="W991" s="1" t="s">
        <v>97</v>
      </c>
      <c r="X991" s="1" t="s">
        <v>8784</v>
      </c>
      <c r="Y991" s="1" t="s">
        <v>1127</v>
      </c>
      <c r="Z991" s="1" t="s">
        <v>4543</v>
      </c>
      <c r="AC991" s="1">
        <v>43</v>
      </c>
      <c r="AD991" s="1" t="s">
        <v>136</v>
      </c>
      <c r="AE991" s="1" t="s">
        <v>5237</v>
      </c>
      <c r="AJ991" s="1" t="s">
        <v>17</v>
      </c>
      <c r="AK991" s="1" t="s">
        <v>5254</v>
      </c>
      <c r="AL991" s="1" t="s">
        <v>88</v>
      </c>
      <c r="AM991" s="1" t="s">
        <v>7489</v>
      </c>
      <c r="AT991" s="1" t="s">
        <v>110</v>
      </c>
      <c r="AU991" s="1" t="s">
        <v>4271</v>
      </c>
      <c r="AV991" s="1" t="s">
        <v>2841</v>
      </c>
      <c r="AW991" s="1" t="s">
        <v>5599</v>
      </c>
      <c r="BG991" s="1" t="s">
        <v>110</v>
      </c>
      <c r="BH991" s="1" t="s">
        <v>4271</v>
      </c>
      <c r="BI991" s="1" t="s">
        <v>2842</v>
      </c>
      <c r="BJ991" s="1" t="s">
        <v>6164</v>
      </c>
      <c r="BK991" s="1" t="s">
        <v>110</v>
      </c>
      <c r="BL991" s="1" t="s">
        <v>4271</v>
      </c>
      <c r="BM991" s="1" t="s">
        <v>983</v>
      </c>
      <c r="BN991" s="1" t="s">
        <v>5487</v>
      </c>
      <c r="BO991" s="1" t="s">
        <v>105</v>
      </c>
      <c r="BP991" s="1" t="s">
        <v>4280</v>
      </c>
      <c r="BQ991" s="1" t="s">
        <v>2843</v>
      </c>
      <c r="BR991" s="1" t="s">
        <v>7724</v>
      </c>
      <c r="BS991" s="1" t="s">
        <v>95</v>
      </c>
      <c r="BT991" s="1" t="s">
        <v>5256</v>
      </c>
    </row>
    <row r="992" spans="1:72" ht="13.5" customHeight="1">
      <c r="A992" s="5" t="str">
        <f t="shared" si="51"/>
        <v>1861_화현내_0180</v>
      </c>
      <c r="B992" s="1">
        <v>1861</v>
      </c>
      <c r="C992" s="1" t="s">
        <v>9339</v>
      </c>
      <c r="D992" s="1" t="s">
        <v>9340</v>
      </c>
      <c r="E992" s="1">
        <v>991</v>
      </c>
      <c r="F992" s="1">
        <v>6</v>
      </c>
      <c r="G992" s="1" t="s">
        <v>2529</v>
      </c>
      <c r="H992" s="1" t="s">
        <v>4196</v>
      </c>
      <c r="I992" s="1">
        <v>9</v>
      </c>
      <c r="L992" s="1">
        <v>2</v>
      </c>
      <c r="M992" s="1" t="s">
        <v>8404</v>
      </c>
      <c r="N992" s="1" t="s">
        <v>8405</v>
      </c>
      <c r="S992" s="1" t="s">
        <v>49</v>
      </c>
      <c r="T992" s="1" t="s">
        <v>967</v>
      </c>
      <c r="W992" s="1" t="s">
        <v>387</v>
      </c>
      <c r="X992" s="1" t="s">
        <v>4344</v>
      </c>
      <c r="Y992" s="1" t="s">
        <v>10</v>
      </c>
      <c r="Z992" s="1" t="s">
        <v>4364</v>
      </c>
      <c r="AC992" s="1">
        <v>43</v>
      </c>
      <c r="AD992" s="1" t="s">
        <v>136</v>
      </c>
      <c r="AE992" s="1" t="s">
        <v>5237</v>
      </c>
      <c r="AJ992" s="1" t="s">
        <v>17</v>
      </c>
      <c r="AK992" s="1" t="s">
        <v>5254</v>
      </c>
      <c r="AL992" s="1" t="s">
        <v>388</v>
      </c>
      <c r="AM992" s="1" t="s">
        <v>5267</v>
      </c>
      <c r="AT992" s="1" t="s">
        <v>105</v>
      </c>
      <c r="AU992" s="1" t="s">
        <v>4280</v>
      </c>
      <c r="AV992" s="1" t="s">
        <v>494</v>
      </c>
      <c r="AW992" s="1" t="s">
        <v>5598</v>
      </c>
      <c r="BG992" s="1" t="s">
        <v>105</v>
      </c>
      <c r="BH992" s="1" t="s">
        <v>4280</v>
      </c>
      <c r="BI992" s="1" t="s">
        <v>2844</v>
      </c>
      <c r="BJ992" s="1" t="s">
        <v>6163</v>
      </c>
      <c r="BK992" s="1" t="s">
        <v>105</v>
      </c>
      <c r="BL992" s="1" t="s">
        <v>4280</v>
      </c>
      <c r="BM992" s="1" t="s">
        <v>2324</v>
      </c>
      <c r="BN992" s="1" t="s">
        <v>5665</v>
      </c>
      <c r="BO992" s="1" t="s">
        <v>105</v>
      </c>
      <c r="BP992" s="1" t="s">
        <v>4280</v>
      </c>
      <c r="BQ992" s="1" t="s">
        <v>2845</v>
      </c>
      <c r="BR992" s="1" t="s">
        <v>7449</v>
      </c>
      <c r="BS992" s="1" t="s">
        <v>212</v>
      </c>
      <c r="BT992" s="1" t="s">
        <v>4706</v>
      </c>
    </row>
    <row r="993" spans="1:29" ht="13.5" customHeight="1">
      <c r="A993" s="5" t="str">
        <f t="shared" si="51"/>
        <v>1861_화현내_0180</v>
      </c>
      <c r="B993" s="1">
        <v>1861</v>
      </c>
      <c r="C993" s="1" t="s">
        <v>9339</v>
      </c>
      <c r="D993" s="1" t="s">
        <v>9340</v>
      </c>
      <c r="E993" s="1">
        <v>992</v>
      </c>
      <c r="F993" s="1">
        <v>6</v>
      </c>
      <c r="G993" s="1" t="s">
        <v>2529</v>
      </c>
      <c r="H993" s="1" t="s">
        <v>4196</v>
      </c>
      <c r="I993" s="1">
        <v>9</v>
      </c>
      <c r="L993" s="1">
        <v>2</v>
      </c>
      <c r="M993" s="1" t="s">
        <v>8404</v>
      </c>
      <c r="N993" s="1" t="s">
        <v>8405</v>
      </c>
      <c r="S993" s="1" t="s">
        <v>181</v>
      </c>
      <c r="T993" s="1" t="s">
        <v>4259</v>
      </c>
      <c r="Y993" s="1" t="s">
        <v>2846</v>
      </c>
      <c r="Z993" s="1" t="s">
        <v>4751</v>
      </c>
      <c r="AC993" s="1">
        <v>15</v>
      </c>
    </row>
    <row r="994" spans="1:72" ht="13.5" customHeight="1">
      <c r="A994" s="5" t="str">
        <f t="shared" si="51"/>
        <v>1861_화현내_0180</v>
      </c>
      <c r="B994" s="1">
        <v>1861</v>
      </c>
      <c r="C994" s="1" t="s">
        <v>9339</v>
      </c>
      <c r="D994" s="1" t="s">
        <v>9340</v>
      </c>
      <c r="E994" s="1">
        <v>993</v>
      </c>
      <c r="F994" s="1">
        <v>6</v>
      </c>
      <c r="G994" s="1" t="s">
        <v>2529</v>
      </c>
      <c r="H994" s="1" t="s">
        <v>4196</v>
      </c>
      <c r="I994" s="1">
        <v>9</v>
      </c>
      <c r="L994" s="1">
        <v>3</v>
      </c>
      <c r="M994" s="1" t="s">
        <v>8406</v>
      </c>
      <c r="N994" s="1" t="s">
        <v>8407</v>
      </c>
      <c r="T994" s="1" t="s">
        <v>8817</v>
      </c>
      <c r="U994" s="1" t="s">
        <v>110</v>
      </c>
      <c r="V994" s="1" t="s">
        <v>4271</v>
      </c>
      <c r="W994" s="1" t="s">
        <v>38</v>
      </c>
      <c r="X994" s="1" t="s">
        <v>4338</v>
      </c>
      <c r="Y994" s="1" t="s">
        <v>2847</v>
      </c>
      <c r="Z994" s="1" t="s">
        <v>4750</v>
      </c>
      <c r="AC994" s="1">
        <v>75</v>
      </c>
      <c r="AD994" s="1" t="s">
        <v>700</v>
      </c>
      <c r="AE994" s="1" t="s">
        <v>5224</v>
      </c>
      <c r="AJ994" s="1" t="s">
        <v>17</v>
      </c>
      <c r="AK994" s="1" t="s">
        <v>5254</v>
      </c>
      <c r="AL994" s="1" t="s">
        <v>41</v>
      </c>
      <c r="AM994" s="1" t="s">
        <v>5259</v>
      </c>
      <c r="AT994" s="1" t="s">
        <v>110</v>
      </c>
      <c r="AU994" s="1" t="s">
        <v>4271</v>
      </c>
      <c r="AV994" s="1" t="s">
        <v>2848</v>
      </c>
      <c r="AW994" s="1" t="s">
        <v>5597</v>
      </c>
      <c r="BG994" s="1" t="s">
        <v>110</v>
      </c>
      <c r="BH994" s="1" t="s">
        <v>4271</v>
      </c>
      <c r="BI994" s="1" t="s">
        <v>2849</v>
      </c>
      <c r="BJ994" s="1" t="s">
        <v>6162</v>
      </c>
      <c r="BK994" s="1" t="s">
        <v>1304</v>
      </c>
      <c r="BL994" s="1" t="s">
        <v>5334</v>
      </c>
      <c r="BM994" s="1" t="s">
        <v>2850</v>
      </c>
      <c r="BN994" s="1" t="s">
        <v>6601</v>
      </c>
      <c r="BO994" s="1" t="s">
        <v>110</v>
      </c>
      <c r="BP994" s="1" t="s">
        <v>4271</v>
      </c>
      <c r="BQ994" s="1" t="s">
        <v>2851</v>
      </c>
      <c r="BR994" s="1" t="s">
        <v>7844</v>
      </c>
      <c r="BS994" s="1" t="s">
        <v>141</v>
      </c>
      <c r="BT994" s="1" t="s">
        <v>5296</v>
      </c>
    </row>
    <row r="995" spans="1:72" ht="13.5" customHeight="1">
      <c r="A995" s="5" t="str">
        <f t="shared" si="51"/>
        <v>1861_화현내_0180</v>
      </c>
      <c r="B995" s="1">
        <v>1861</v>
      </c>
      <c r="C995" s="1" t="s">
        <v>9339</v>
      </c>
      <c r="D995" s="1" t="s">
        <v>9340</v>
      </c>
      <c r="E995" s="1">
        <v>994</v>
      </c>
      <c r="F995" s="1">
        <v>6</v>
      </c>
      <c r="G995" s="1" t="s">
        <v>2529</v>
      </c>
      <c r="H995" s="1" t="s">
        <v>4196</v>
      </c>
      <c r="I995" s="1">
        <v>9</v>
      </c>
      <c r="L995" s="1">
        <v>3</v>
      </c>
      <c r="M995" s="1" t="s">
        <v>8406</v>
      </c>
      <c r="N995" s="1" t="s">
        <v>8407</v>
      </c>
      <c r="S995" s="1" t="s">
        <v>49</v>
      </c>
      <c r="T995" s="1" t="s">
        <v>967</v>
      </c>
      <c r="W995" s="1" t="s">
        <v>97</v>
      </c>
      <c r="X995" s="1" t="s">
        <v>8818</v>
      </c>
      <c r="Y995" s="1" t="s">
        <v>10</v>
      </c>
      <c r="Z995" s="1" t="s">
        <v>4364</v>
      </c>
      <c r="AC995" s="1">
        <v>75</v>
      </c>
      <c r="AJ995" s="1" t="s">
        <v>17</v>
      </c>
      <c r="AK995" s="1" t="s">
        <v>5254</v>
      </c>
      <c r="AL995" s="1" t="s">
        <v>88</v>
      </c>
      <c r="AM995" s="1" t="s">
        <v>7489</v>
      </c>
      <c r="AT995" s="1" t="s">
        <v>110</v>
      </c>
      <c r="AU995" s="1" t="s">
        <v>4271</v>
      </c>
      <c r="AV995" s="1" t="s">
        <v>2852</v>
      </c>
      <c r="AW995" s="1" t="s">
        <v>5596</v>
      </c>
      <c r="BG995" s="1" t="s">
        <v>110</v>
      </c>
      <c r="BH995" s="1" t="s">
        <v>4271</v>
      </c>
      <c r="BI995" s="1" t="s">
        <v>2853</v>
      </c>
      <c r="BJ995" s="1" t="s">
        <v>6161</v>
      </c>
      <c r="BK995" s="1" t="s">
        <v>1304</v>
      </c>
      <c r="BL995" s="1" t="s">
        <v>5334</v>
      </c>
      <c r="BM995" s="1" t="s">
        <v>1322</v>
      </c>
      <c r="BN995" s="1" t="s">
        <v>6600</v>
      </c>
      <c r="BO995" s="1" t="s">
        <v>110</v>
      </c>
      <c r="BP995" s="1" t="s">
        <v>4271</v>
      </c>
      <c r="BQ995" s="1" t="s">
        <v>2854</v>
      </c>
      <c r="BR995" s="1" t="s">
        <v>7046</v>
      </c>
      <c r="BS995" s="1" t="s">
        <v>104</v>
      </c>
      <c r="BT995" s="1" t="s">
        <v>5261</v>
      </c>
    </row>
    <row r="996" spans="1:29" ht="13.5" customHeight="1">
      <c r="A996" s="5" t="str">
        <f t="shared" si="51"/>
        <v>1861_화현내_0180</v>
      </c>
      <c r="B996" s="1">
        <v>1861</v>
      </c>
      <c r="C996" s="1" t="s">
        <v>9339</v>
      </c>
      <c r="D996" s="1" t="s">
        <v>9340</v>
      </c>
      <c r="E996" s="1">
        <v>995</v>
      </c>
      <c r="F996" s="1">
        <v>6</v>
      </c>
      <c r="G996" s="1" t="s">
        <v>2529</v>
      </c>
      <c r="H996" s="1" t="s">
        <v>4196</v>
      </c>
      <c r="I996" s="1">
        <v>9</v>
      </c>
      <c r="L996" s="1">
        <v>3</v>
      </c>
      <c r="M996" s="1" t="s">
        <v>8406</v>
      </c>
      <c r="N996" s="1" t="s">
        <v>8407</v>
      </c>
      <c r="S996" s="1" t="s">
        <v>181</v>
      </c>
      <c r="T996" s="1" t="s">
        <v>4259</v>
      </c>
      <c r="Y996" s="1" t="s">
        <v>2855</v>
      </c>
      <c r="Z996" s="1" t="s">
        <v>4749</v>
      </c>
      <c r="AC996" s="1">
        <v>54</v>
      </c>
    </row>
    <row r="997" spans="1:29" ht="13.5" customHeight="1">
      <c r="A997" s="5" t="str">
        <f t="shared" si="51"/>
        <v>1861_화현내_0180</v>
      </c>
      <c r="B997" s="1">
        <v>1861</v>
      </c>
      <c r="C997" s="1" t="s">
        <v>9339</v>
      </c>
      <c r="D997" s="1" t="s">
        <v>9340</v>
      </c>
      <c r="E997" s="1">
        <v>996</v>
      </c>
      <c r="F997" s="1">
        <v>6</v>
      </c>
      <c r="G997" s="1" t="s">
        <v>2529</v>
      </c>
      <c r="H997" s="1" t="s">
        <v>4196</v>
      </c>
      <c r="I997" s="1">
        <v>9</v>
      </c>
      <c r="L997" s="1">
        <v>3</v>
      </c>
      <c r="M997" s="1" t="s">
        <v>8406</v>
      </c>
      <c r="N997" s="1" t="s">
        <v>8407</v>
      </c>
      <c r="S997" s="1" t="s">
        <v>184</v>
      </c>
      <c r="T997" s="1" t="s">
        <v>4260</v>
      </c>
      <c r="W997" s="1" t="s">
        <v>97</v>
      </c>
      <c r="X997" s="1" t="s">
        <v>8818</v>
      </c>
      <c r="Y997" s="1" t="s">
        <v>10</v>
      </c>
      <c r="Z997" s="1" t="s">
        <v>4364</v>
      </c>
      <c r="AC997" s="1">
        <v>53</v>
      </c>
    </row>
    <row r="998" spans="1:31" ht="13.5" customHeight="1">
      <c r="A998" s="5" t="str">
        <f t="shared" si="51"/>
        <v>1861_화현내_0180</v>
      </c>
      <c r="B998" s="1">
        <v>1861</v>
      </c>
      <c r="C998" s="1" t="s">
        <v>9339</v>
      </c>
      <c r="D998" s="1" t="s">
        <v>9340</v>
      </c>
      <c r="E998" s="1">
        <v>997</v>
      </c>
      <c r="F998" s="1">
        <v>6</v>
      </c>
      <c r="G998" s="1" t="s">
        <v>2529</v>
      </c>
      <c r="H998" s="1" t="s">
        <v>4196</v>
      </c>
      <c r="I998" s="1">
        <v>9</v>
      </c>
      <c r="L998" s="1">
        <v>3</v>
      </c>
      <c r="M998" s="1" t="s">
        <v>8406</v>
      </c>
      <c r="N998" s="1" t="s">
        <v>8407</v>
      </c>
      <c r="S998" s="1" t="s">
        <v>259</v>
      </c>
      <c r="T998" s="1" t="s">
        <v>4268</v>
      </c>
      <c r="Y998" s="1" t="s">
        <v>2856</v>
      </c>
      <c r="Z998" s="1" t="s">
        <v>4748</v>
      </c>
      <c r="AC998" s="1">
        <v>12</v>
      </c>
      <c r="AD998" s="1" t="s">
        <v>98</v>
      </c>
      <c r="AE998" s="1" t="s">
        <v>5192</v>
      </c>
    </row>
    <row r="999" spans="1:72" ht="13.5" customHeight="1">
      <c r="A999" s="5" t="str">
        <f t="shared" si="51"/>
        <v>1861_화현내_0180</v>
      </c>
      <c r="B999" s="1">
        <v>1861</v>
      </c>
      <c r="C999" s="1" t="s">
        <v>9339</v>
      </c>
      <c r="D999" s="1" t="s">
        <v>9340</v>
      </c>
      <c r="E999" s="1">
        <v>998</v>
      </c>
      <c r="F999" s="1">
        <v>6</v>
      </c>
      <c r="G999" s="1" t="s">
        <v>2529</v>
      </c>
      <c r="H999" s="1" t="s">
        <v>4196</v>
      </c>
      <c r="I999" s="1">
        <v>9</v>
      </c>
      <c r="L999" s="1">
        <v>4</v>
      </c>
      <c r="M999" s="1" t="s">
        <v>8408</v>
      </c>
      <c r="N999" s="1" t="s">
        <v>7648</v>
      </c>
      <c r="T999" s="1" t="s">
        <v>8787</v>
      </c>
      <c r="U999" s="1" t="s">
        <v>110</v>
      </c>
      <c r="V999" s="1" t="s">
        <v>4271</v>
      </c>
      <c r="W999" s="1" t="s">
        <v>97</v>
      </c>
      <c r="X999" s="1" t="s">
        <v>8788</v>
      </c>
      <c r="Y999" s="1" t="s">
        <v>2857</v>
      </c>
      <c r="Z999" s="1" t="s">
        <v>4747</v>
      </c>
      <c r="AC999" s="1">
        <v>26</v>
      </c>
      <c r="AD999" s="1" t="s">
        <v>428</v>
      </c>
      <c r="AE999" s="1" t="s">
        <v>5208</v>
      </c>
      <c r="AJ999" s="1" t="s">
        <v>17</v>
      </c>
      <c r="AK999" s="1" t="s">
        <v>5254</v>
      </c>
      <c r="AL999" s="1" t="s">
        <v>88</v>
      </c>
      <c r="AM999" s="1" t="s">
        <v>7489</v>
      </c>
      <c r="AT999" s="1" t="s">
        <v>110</v>
      </c>
      <c r="AU999" s="1" t="s">
        <v>4271</v>
      </c>
      <c r="AV999" s="1" t="s">
        <v>2336</v>
      </c>
      <c r="AW999" s="1" t="s">
        <v>5595</v>
      </c>
      <c r="BG999" s="1" t="s">
        <v>110</v>
      </c>
      <c r="BH999" s="1" t="s">
        <v>4271</v>
      </c>
      <c r="BI999" s="1" t="s">
        <v>2858</v>
      </c>
      <c r="BJ999" s="1" t="s">
        <v>6160</v>
      </c>
      <c r="BK999" s="1" t="s">
        <v>855</v>
      </c>
      <c r="BL999" s="1" t="s">
        <v>5338</v>
      </c>
      <c r="BM999" s="1" t="s">
        <v>1378</v>
      </c>
      <c r="BN999" s="1" t="s">
        <v>6108</v>
      </c>
      <c r="BO999" s="1" t="s">
        <v>105</v>
      </c>
      <c r="BP999" s="1" t="s">
        <v>4280</v>
      </c>
      <c r="BQ999" s="1" t="s">
        <v>2859</v>
      </c>
      <c r="BR999" s="1" t="s">
        <v>7701</v>
      </c>
      <c r="BS999" s="1" t="s">
        <v>141</v>
      </c>
      <c r="BT999" s="1" t="s">
        <v>5296</v>
      </c>
    </row>
    <row r="1000" spans="1:72" ht="13.5" customHeight="1">
      <c r="A1000" s="5" t="str">
        <f t="shared" si="51"/>
        <v>1861_화현내_0180</v>
      </c>
      <c r="B1000" s="1">
        <v>1861</v>
      </c>
      <c r="C1000" s="1" t="s">
        <v>9339</v>
      </c>
      <c r="D1000" s="1" t="s">
        <v>9340</v>
      </c>
      <c r="E1000" s="1">
        <v>999</v>
      </c>
      <c r="F1000" s="1">
        <v>6</v>
      </c>
      <c r="G1000" s="1" t="s">
        <v>2529</v>
      </c>
      <c r="H1000" s="1" t="s">
        <v>4196</v>
      </c>
      <c r="I1000" s="1">
        <v>9</v>
      </c>
      <c r="L1000" s="1">
        <v>4</v>
      </c>
      <c r="M1000" s="1" t="s">
        <v>8408</v>
      </c>
      <c r="N1000" s="1" t="s">
        <v>7648</v>
      </c>
      <c r="S1000" s="1" t="s">
        <v>49</v>
      </c>
      <c r="T1000" s="1" t="s">
        <v>967</v>
      </c>
      <c r="W1000" s="1" t="s">
        <v>101</v>
      </c>
      <c r="X1000" s="1" t="s">
        <v>9198</v>
      </c>
      <c r="Y1000" s="1" t="s">
        <v>10</v>
      </c>
      <c r="Z1000" s="1" t="s">
        <v>4364</v>
      </c>
      <c r="AC1000" s="1">
        <v>26</v>
      </c>
      <c r="AJ1000" s="1" t="s">
        <v>17</v>
      </c>
      <c r="AK1000" s="1" t="s">
        <v>5254</v>
      </c>
      <c r="AL1000" s="1" t="s">
        <v>2860</v>
      </c>
      <c r="AM1000" s="1" t="s">
        <v>5275</v>
      </c>
      <c r="AT1000" s="1" t="s">
        <v>110</v>
      </c>
      <c r="AU1000" s="1" t="s">
        <v>4271</v>
      </c>
      <c r="AV1000" s="1" t="s">
        <v>2861</v>
      </c>
      <c r="AW1000" s="1" t="s">
        <v>4683</v>
      </c>
      <c r="BG1000" s="1" t="s">
        <v>110</v>
      </c>
      <c r="BH1000" s="1" t="s">
        <v>4271</v>
      </c>
      <c r="BI1000" s="1" t="s">
        <v>480</v>
      </c>
      <c r="BJ1000" s="1" t="s">
        <v>5554</v>
      </c>
      <c r="BM1000" s="1" t="s">
        <v>2862</v>
      </c>
      <c r="BN1000" s="1" t="s">
        <v>4600</v>
      </c>
      <c r="BO1000" s="1" t="s">
        <v>110</v>
      </c>
      <c r="BP1000" s="1" t="s">
        <v>4271</v>
      </c>
      <c r="BQ1000" s="1" t="s">
        <v>2863</v>
      </c>
      <c r="BR1000" s="1" t="s">
        <v>7045</v>
      </c>
      <c r="BS1000" s="1" t="s">
        <v>91</v>
      </c>
      <c r="BT1000" s="1" t="s">
        <v>5274</v>
      </c>
    </row>
    <row r="1001" spans="1:31" ht="13.5" customHeight="1">
      <c r="A1001" s="5" t="str">
        <f t="shared" si="51"/>
        <v>1861_화현내_0180</v>
      </c>
      <c r="B1001" s="1">
        <v>1861</v>
      </c>
      <c r="C1001" s="1" t="s">
        <v>9339</v>
      </c>
      <c r="D1001" s="1" t="s">
        <v>9340</v>
      </c>
      <c r="E1001" s="1">
        <v>1000</v>
      </c>
      <c r="F1001" s="1">
        <v>6</v>
      </c>
      <c r="G1001" s="1" t="s">
        <v>2529</v>
      </c>
      <c r="H1001" s="1" t="s">
        <v>4196</v>
      </c>
      <c r="I1001" s="1">
        <v>9</v>
      </c>
      <c r="L1001" s="1">
        <v>4</v>
      </c>
      <c r="M1001" s="1" t="s">
        <v>8408</v>
      </c>
      <c r="N1001" s="1" t="s">
        <v>7648</v>
      </c>
      <c r="S1001" s="1" t="s">
        <v>96</v>
      </c>
      <c r="T1001" s="1" t="s">
        <v>4261</v>
      </c>
      <c r="W1001" s="1" t="s">
        <v>317</v>
      </c>
      <c r="X1001" s="1" t="s">
        <v>9199</v>
      </c>
      <c r="Y1001" s="1" t="s">
        <v>10</v>
      </c>
      <c r="Z1001" s="1" t="s">
        <v>4364</v>
      </c>
      <c r="AC1001" s="1">
        <v>71</v>
      </c>
      <c r="AD1001" s="1" t="s">
        <v>116</v>
      </c>
      <c r="AE1001" s="1" t="s">
        <v>5229</v>
      </c>
    </row>
    <row r="1002" spans="1:72" ht="13.5" customHeight="1">
      <c r="A1002" s="5" t="str">
        <f t="shared" si="51"/>
        <v>1861_화현내_0180</v>
      </c>
      <c r="B1002" s="1">
        <v>1861</v>
      </c>
      <c r="C1002" s="1" t="s">
        <v>9339</v>
      </c>
      <c r="D1002" s="1" t="s">
        <v>9340</v>
      </c>
      <c r="E1002" s="1">
        <v>1001</v>
      </c>
      <c r="F1002" s="1">
        <v>6</v>
      </c>
      <c r="G1002" s="1" t="s">
        <v>2529</v>
      </c>
      <c r="H1002" s="1" t="s">
        <v>4196</v>
      </c>
      <c r="I1002" s="1">
        <v>9</v>
      </c>
      <c r="L1002" s="1">
        <v>5</v>
      </c>
      <c r="M1002" s="1" t="s">
        <v>8409</v>
      </c>
      <c r="N1002" s="1" t="s">
        <v>8410</v>
      </c>
      <c r="T1002" s="1" t="s">
        <v>8808</v>
      </c>
      <c r="U1002" s="1" t="s">
        <v>110</v>
      </c>
      <c r="V1002" s="1" t="s">
        <v>4271</v>
      </c>
      <c r="W1002" s="1" t="s">
        <v>38</v>
      </c>
      <c r="X1002" s="1" t="s">
        <v>4338</v>
      </c>
      <c r="Y1002" s="1" t="s">
        <v>416</v>
      </c>
      <c r="Z1002" s="1" t="s">
        <v>4673</v>
      </c>
      <c r="AC1002" s="1">
        <v>57</v>
      </c>
      <c r="AD1002" s="1" t="s">
        <v>623</v>
      </c>
      <c r="AE1002" s="1" t="s">
        <v>5222</v>
      </c>
      <c r="AJ1002" s="1" t="s">
        <v>17</v>
      </c>
      <c r="AK1002" s="1" t="s">
        <v>5254</v>
      </c>
      <c r="AL1002" s="1" t="s">
        <v>41</v>
      </c>
      <c r="AM1002" s="1" t="s">
        <v>5259</v>
      </c>
      <c r="AT1002" s="1" t="s">
        <v>110</v>
      </c>
      <c r="AU1002" s="1" t="s">
        <v>4271</v>
      </c>
      <c r="AV1002" s="1" t="s">
        <v>2864</v>
      </c>
      <c r="AW1002" s="1" t="s">
        <v>5482</v>
      </c>
      <c r="BG1002" s="1" t="s">
        <v>110</v>
      </c>
      <c r="BH1002" s="1" t="s">
        <v>4271</v>
      </c>
      <c r="BI1002" s="1" t="s">
        <v>998</v>
      </c>
      <c r="BJ1002" s="1" t="s">
        <v>5622</v>
      </c>
      <c r="BK1002" s="1" t="s">
        <v>110</v>
      </c>
      <c r="BL1002" s="1" t="s">
        <v>4271</v>
      </c>
      <c r="BM1002" s="1" t="s">
        <v>955</v>
      </c>
      <c r="BN1002" s="1" t="s">
        <v>5877</v>
      </c>
      <c r="BO1002" s="1" t="s">
        <v>105</v>
      </c>
      <c r="BP1002" s="1" t="s">
        <v>4280</v>
      </c>
      <c r="BQ1002" s="1" t="s">
        <v>2865</v>
      </c>
      <c r="BR1002" s="1" t="s">
        <v>7044</v>
      </c>
      <c r="BS1002" s="1" t="s">
        <v>91</v>
      </c>
      <c r="BT1002" s="1" t="s">
        <v>5274</v>
      </c>
    </row>
    <row r="1003" spans="1:72" ht="13.5" customHeight="1">
      <c r="A1003" s="5" t="str">
        <f t="shared" si="51"/>
        <v>1861_화현내_0180</v>
      </c>
      <c r="B1003" s="1">
        <v>1861</v>
      </c>
      <c r="C1003" s="1" t="s">
        <v>9339</v>
      </c>
      <c r="D1003" s="1" t="s">
        <v>9340</v>
      </c>
      <c r="E1003" s="1">
        <v>1002</v>
      </c>
      <c r="F1003" s="1">
        <v>6</v>
      </c>
      <c r="G1003" s="1" t="s">
        <v>2529</v>
      </c>
      <c r="H1003" s="1" t="s">
        <v>4196</v>
      </c>
      <c r="I1003" s="1">
        <v>9</v>
      </c>
      <c r="L1003" s="1">
        <v>5</v>
      </c>
      <c r="M1003" s="1" t="s">
        <v>8409</v>
      </c>
      <c r="N1003" s="1" t="s">
        <v>8410</v>
      </c>
      <c r="S1003" s="1" t="s">
        <v>49</v>
      </c>
      <c r="T1003" s="1" t="s">
        <v>967</v>
      </c>
      <c r="W1003" s="1" t="s">
        <v>135</v>
      </c>
      <c r="X1003" s="1" t="s">
        <v>9200</v>
      </c>
      <c r="Y1003" s="1" t="s">
        <v>10</v>
      </c>
      <c r="Z1003" s="1" t="s">
        <v>4364</v>
      </c>
      <c r="AC1003" s="1">
        <v>57</v>
      </c>
      <c r="AD1003" s="1" t="s">
        <v>623</v>
      </c>
      <c r="AE1003" s="1" t="s">
        <v>5222</v>
      </c>
      <c r="AJ1003" s="1" t="s">
        <v>17</v>
      </c>
      <c r="AK1003" s="1" t="s">
        <v>5254</v>
      </c>
      <c r="AL1003" s="1" t="s">
        <v>381</v>
      </c>
      <c r="AM1003" s="1" t="s">
        <v>5290</v>
      </c>
      <c r="AT1003" s="1" t="s">
        <v>110</v>
      </c>
      <c r="AU1003" s="1" t="s">
        <v>4271</v>
      </c>
      <c r="AV1003" s="1" t="s">
        <v>2866</v>
      </c>
      <c r="AW1003" s="1" t="s">
        <v>5594</v>
      </c>
      <c r="BG1003" s="1" t="s">
        <v>110</v>
      </c>
      <c r="BH1003" s="1" t="s">
        <v>4271</v>
      </c>
      <c r="BI1003" s="1" t="s">
        <v>2867</v>
      </c>
      <c r="BJ1003" s="1" t="s">
        <v>5972</v>
      </c>
      <c r="BK1003" s="1" t="s">
        <v>110</v>
      </c>
      <c r="BL1003" s="1" t="s">
        <v>4271</v>
      </c>
      <c r="BM1003" s="1" t="s">
        <v>2868</v>
      </c>
      <c r="BN1003" s="1" t="s">
        <v>9201</v>
      </c>
      <c r="BQ1003" s="1" t="s">
        <v>2869</v>
      </c>
      <c r="BR1003" s="1" t="s">
        <v>7824</v>
      </c>
      <c r="BS1003" s="1" t="s">
        <v>381</v>
      </c>
      <c r="BT1003" s="1" t="s">
        <v>5290</v>
      </c>
    </row>
    <row r="1004" spans="1:29" ht="13.5" customHeight="1">
      <c r="A1004" s="5" t="str">
        <f t="shared" si="51"/>
        <v>1861_화현내_0180</v>
      </c>
      <c r="B1004" s="1">
        <v>1861</v>
      </c>
      <c r="C1004" s="1" t="s">
        <v>9339</v>
      </c>
      <c r="D1004" s="1" t="s">
        <v>9340</v>
      </c>
      <c r="E1004" s="1">
        <v>1003</v>
      </c>
      <c r="F1004" s="1">
        <v>6</v>
      </c>
      <c r="G1004" s="1" t="s">
        <v>2529</v>
      </c>
      <c r="H1004" s="1" t="s">
        <v>4196</v>
      </c>
      <c r="I1004" s="1">
        <v>9</v>
      </c>
      <c r="L1004" s="1">
        <v>5</v>
      </c>
      <c r="M1004" s="1" t="s">
        <v>8409</v>
      </c>
      <c r="N1004" s="1" t="s">
        <v>8410</v>
      </c>
      <c r="S1004" s="1" t="s">
        <v>181</v>
      </c>
      <c r="T1004" s="1" t="s">
        <v>4259</v>
      </c>
      <c r="Y1004" s="1" t="s">
        <v>2870</v>
      </c>
      <c r="Z1004" s="1" t="s">
        <v>4695</v>
      </c>
      <c r="AC1004" s="1">
        <v>30</v>
      </c>
    </row>
    <row r="1005" spans="1:72" ht="13.5" customHeight="1">
      <c r="A1005" s="5" t="str">
        <f aca="true" t="shared" si="52" ref="A1005:A1019">HYPERLINK("http://kyu.snu.ac.kr/sdhj/index.jsp?type=hj/GK14782_00IH_0001_0181.jpg","1861_화현내_0181")</f>
        <v>1861_화현내_0181</v>
      </c>
      <c r="B1005" s="1">
        <v>1861</v>
      </c>
      <c r="C1005" s="1" t="s">
        <v>9339</v>
      </c>
      <c r="D1005" s="1" t="s">
        <v>9340</v>
      </c>
      <c r="E1005" s="1">
        <v>1004</v>
      </c>
      <c r="F1005" s="1">
        <v>6</v>
      </c>
      <c r="G1005" s="1" t="s">
        <v>2529</v>
      </c>
      <c r="H1005" s="1" t="s">
        <v>4196</v>
      </c>
      <c r="I1005" s="1">
        <v>10</v>
      </c>
      <c r="J1005" s="1" t="s">
        <v>2871</v>
      </c>
      <c r="K1005" s="1" t="s">
        <v>4212</v>
      </c>
      <c r="L1005" s="1">
        <v>1</v>
      </c>
      <c r="M1005" s="1" t="s">
        <v>8411</v>
      </c>
      <c r="N1005" s="1" t="s">
        <v>8412</v>
      </c>
      <c r="T1005" s="1" t="s">
        <v>8817</v>
      </c>
      <c r="U1005" s="1" t="s">
        <v>110</v>
      </c>
      <c r="V1005" s="1" t="s">
        <v>4271</v>
      </c>
      <c r="W1005" s="1" t="s">
        <v>139</v>
      </c>
      <c r="X1005" s="1" t="s">
        <v>9197</v>
      </c>
      <c r="Y1005" s="1" t="s">
        <v>2872</v>
      </c>
      <c r="Z1005" s="1" t="s">
        <v>4746</v>
      </c>
      <c r="AC1005" s="1">
        <v>45</v>
      </c>
      <c r="AD1005" s="1" t="s">
        <v>73</v>
      </c>
      <c r="AE1005" s="1" t="s">
        <v>5197</v>
      </c>
      <c r="AJ1005" s="1" t="s">
        <v>17</v>
      </c>
      <c r="AK1005" s="1" t="s">
        <v>5254</v>
      </c>
      <c r="AL1005" s="1" t="s">
        <v>141</v>
      </c>
      <c r="AM1005" s="1" t="s">
        <v>5296</v>
      </c>
      <c r="AT1005" s="1" t="s">
        <v>110</v>
      </c>
      <c r="AU1005" s="1" t="s">
        <v>4271</v>
      </c>
      <c r="AV1005" s="1" t="s">
        <v>2720</v>
      </c>
      <c r="AW1005" s="1" t="s">
        <v>5593</v>
      </c>
      <c r="BG1005" s="1" t="s">
        <v>110</v>
      </c>
      <c r="BH1005" s="1" t="s">
        <v>4271</v>
      </c>
      <c r="BI1005" s="1" t="s">
        <v>2873</v>
      </c>
      <c r="BJ1005" s="1" t="s">
        <v>6067</v>
      </c>
      <c r="BK1005" s="1" t="s">
        <v>1304</v>
      </c>
      <c r="BL1005" s="1" t="s">
        <v>5334</v>
      </c>
      <c r="BM1005" s="1" t="s">
        <v>1884</v>
      </c>
      <c r="BN1005" s="1" t="s">
        <v>5531</v>
      </c>
      <c r="BO1005" s="1" t="s">
        <v>105</v>
      </c>
      <c r="BP1005" s="1" t="s">
        <v>4280</v>
      </c>
      <c r="BQ1005" s="1" t="s">
        <v>2874</v>
      </c>
      <c r="BR1005" s="1" t="s">
        <v>6949</v>
      </c>
      <c r="BS1005" s="1" t="s">
        <v>41</v>
      </c>
      <c r="BT1005" s="1" t="s">
        <v>5259</v>
      </c>
    </row>
    <row r="1006" spans="1:72" ht="13.5" customHeight="1">
      <c r="A1006" s="5" t="str">
        <f t="shared" si="52"/>
        <v>1861_화현내_0181</v>
      </c>
      <c r="B1006" s="1">
        <v>1861</v>
      </c>
      <c r="C1006" s="1" t="s">
        <v>9339</v>
      </c>
      <c r="D1006" s="1" t="s">
        <v>9340</v>
      </c>
      <c r="E1006" s="1">
        <v>1005</v>
      </c>
      <c r="F1006" s="1">
        <v>6</v>
      </c>
      <c r="G1006" s="1" t="s">
        <v>2529</v>
      </c>
      <c r="H1006" s="1" t="s">
        <v>4196</v>
      </c>
      <c r="I1006" s="1">
        <v>10</v>
      </c>
      <c r="L1006" s="1">
        <v>1</v>
      </c>
      <c r="M1006" s="1" t="s">
        <v>8411</v>
      </c>
      <c r="N1006" s="1" t="s">
        <v>8412</v>
      </c>
      <c r="S1006" s="1" t="s">
        <v>49</v>
      </c>
      <c r="T1006" s="1" t="s">
        <v>967</v>
      </c>
      <c r="W1006" s="1" t="s">
        <v>97</v>
      </c>
      <c r="X1006" s="1" t="s">
        <v>8818</v>
      </c>
      <c r="Y1006" s="1" t="s">
        <v>10</v>
      </c>
      <c r="Z1006" s="1" t="s">
        <v>4364</v>
      </c>
      <c r="AC1006" s="1">
        <v>45</v>
      </c>
      <c r="AD1006" s="1" t="s">
        <v>73</v>
      </c>
      <c r="AE1006" s="1" t="s">
        <v>5197</v>
      </c>
      <c r="AJ1006" s="1" t="s">
        <v>17</v>
      </c>
      <c r="AK1006" s="1" t="s">
        <v>5254</v>
      </c>
      <c r="AL1006" s="1" t="s">
        <v>88</v>
      </c>
      <c r="AM1006" s="1" t="s">
        <v>7489</v>
      </c>
      <c r="AT1006" s="1" t="s">
        <v>110</v>
      </c>
      <c r="AU1006" s="1" t="s">
        <v>4271</v>
      </c>
      <c r="AV1006" s="1" t="s">
        <v>2875</v>
      </c>
      <c r="AW1006" s="1" t="s">
        <v>5592</v>
      </c>
      <c r="BG1006" s="1" t="s">
        <v>110</v>
      </c>
      <c r="BH1006" s="1" t="s">
        <v>4271</v>
      </c>
      <c r="BI1006" s="1" t="s">
        <v>2876</v>
      </c>
      <c r="BJ1006" s="1" t="s">
        <v>6159</v>
      </c>
      <c r="BK1006" s="1" t="s">
        <v>110</v>
      </c>
      <c r="BL1006" s="1" t="s">
        <v>4271</v>
      </c>
      <c r="BM1006" s="1" t="s">
        <v>2802</v>
      </c>
      <c r="BN1006" s="1" t="s">
        <v>5414</v>
      </c>
      <c r="BO1006" s="1" t="s">
        <v>105</v>
      </c>
      <c r="BP1006" s="1" t="s">
        <v>4280</v>
      </c>
      <c r="BQ1006" s="1" t="s">
        <v>2877</v>
      </c>
      <c r="BR1006" s="1" t="s">
        <v>7043</v>
      </c>
      <c r="BS1006" s="1" t="s">
        <v>1109</v>
      </c>
      <c r="BT1006" s="1" t="s">
        <v>5292</v>
      </c>
    </row>
    <row r="1007" spans="1:31" ht="13.5" customHeight="1">
      <c r="A1007" s="5" t="str">
        <f t="shared" si="52"/>
        <v>1861_화현내_0181</v>
      </c>
      <c r="B1007" s="1">
        <v>1861</v>
      </c>
      <c r="C1007" s="1" t="s">
        <v>9339</v>
      </c>
      <c r="D1007" s="1" t="s">
        <v>9340</v>
      </c>
      <c r="E1007" s="1">
        <v>1006</v>
      </c>
      <c r="F1007" s="1">
        <v>6</v>
      </c>
      <c r="G1007" s="1" t="s">
        <v>2529</v>
      </c>
      <c r="H1007" s="1" t="s">
        <v>4196</v>
      </c>
      <c r="I1007" s="1">
        <v>10</v>
      </c>
      <c r="L1007" s="1">
        <v>1</v>
      </c>
      <c r="M1007" s="1" t="s">
        <v>8411</v>
      </c>
      <c r="N1007" s="1" t="s">
        <v>8412</v>
      </c>
      <c r="S1007" s="1" t="s">
        <v>297</v>
      </c>
      <c r="T1007" s="1" t="s">
        <v>4258</v>
      </c>
      <c r="AC1007" s="1">
        <v>10</v>
      </c>
      <c r="AD1007" s="1" t="s">
        <v>693</v>
      </c>
      <c r="AE1007" s="1" t="s">
        <v>5213</v>
      </c>
    </row>
    <row r="1008" spans="1:72" ht="13.5" customHeight="1">
      <c r="A1008" s="5" t="str">
        <f t="shared" si="52"/>
        <v>1861_화현내_0181</v>
      </c>
      <c r="B1008" s="1">
        <v>1861</v>
      </c>
      <c r="C1008" s="1" t="s">
        <v>9339</v>
      </c>
      <c r="D1008" s="1" t="s">
        <v>9340</v>
      </c>
      <c r="E1008" s="1">
        <v>1007</v>
      </c>
      <c r="F1008" s="1">
        <v>6</v>
      </c>
      <c r="G1008" s="1" t="s">
        <v>2529</v>
      </c>
      <c r="H1008" s="1" t="s">
        <v>4196</v>
      </c>
      <c r="I1008" s="1">
        <v>10</v>
      </c>
      <c r="L1008" s="1">
        <v>2</v>
      </c>
      <c r="M1008" s="1" t="s">
        <v>2871</v>
      </c>
      <c r="N1008" s="1" t="s">
        <v>4212</v>
      </c>
      <c r="T1008" s="1" t="s">
        <v>8777</v>
      </c>
      <c r="U1008" s="1" t="s">
        <v>110</v>
      </c>
      <c r="V1008" s="1" t="s">
        <v>4271</v>
      </c>
      <c r="W1008" s="1" t="s">
        <v>334</v>
      </c>
      <c r="X1008" s="1" t="s">
        <v>4352</v>
      </c>
      <c r="Y1008" s="1" t="s">
        <v>2878</v>
      </c>
      <c r="Z1008" s="1" t="s">
        <v>4745</v>
      </c>
      <c r="AC1008" s="1">
        <v>60</v>
      </c>
      <c r="AD1008" s="1" t="s">
        <v>269</v>
      </c>
      <c r="AE1008" s="1" t="s">
        <v>5246</v>
      </c>
      <c r="AJ1008" s="1" t="s">
        <v>17</v>
      </c>
      <c r="AK1008" s="1" t="s">
        <v>5254</v>
      </c>
      <c r="AL1008" s="1" t="s">
        <v>212</v>
      </c>
      <c r="AM1008" s="1" t="s">
        <v>4706</v>
      </c>
      <c r="AT1008" s="1" t="s">
        <v>110</v>
      </c>
      <c r="AU1008" s="1" t="s">
        <v>4271</v>
      </c>
      <c r="AV1008" s="1" t="s">
        <v>2879</v>
      </c>
      <c r="AW1008" s="1" t="s">
        <v>5591</v>
      </c>
      <c r="BG1008" s="1" t="s">
        <v>110</v>
      </c>
      <c r="BH1008" s="1" t="s">
        <v>4271</v>
      </c>
      <c r="BI1008" s="1" t="s">
        <v>2880</v>
      </c>
      <c r="BJ1008" s="1" t="s">
        <v>6158</v>
      </c>
      <c r="BK1008" s="1" t="s">
        <v>110</v>
      </c>
      <c r="BL1008" s="1" t="s">
        <v>4271</v>
      </c>
      <c r="BM1008" s="1" t="s">
        <v>7372</v>
      </c>
      <c r="BN1008" s="1" t="s">
        <v>6599</v>
      </c>
      <c r="BO1008" s="1" t="s">
        <v>105</v>
      </c>
      <c r="BP1008" s="1" t="s">
        <v>4280</v>
      </c>
      <c r="BQ1008" s="1" t="s">
        <v>2881</v>
      </c>
      <c r="BR1008" s="1" t="s">
        <v>7655</v>
      </c>
      <c r="BS1008" s="1" t="s">
        <v>88</v>
      </c>
      <c r="BT1008" s="1" t="s">
        <v>7489</v>
      </c>
    </row>
    <row r="1009" spans="1:72" ht="13.5" customHeight="1">
      <c r="A1009" s="5" t="str">
        <f t="shared" si="52"/>
        <v>1861_화현내_0181</v>
      </c>
      <c r="B1009" s="1">
        <v>1861</v>
      </c>
      <c r="C1009" s="1" t="s">
        <v>9339</v>
      </c>
      <c r="D1009" s="1" t="s">
        <v>9340</v>
      </c>
      <c r="E1009" s="1">
        <v>1008</v>
      </c>
      <c r="F1009" s="1">
        <v>6</v>
      </c>
      <c r="G1009" s="1" t="s">
        <v>2529</v>
      </c>
      <c r="H1009" s="1" t="s">
        <v>4196</v>
      </c>
      <c r="I1009" s="1">
        <v>10</v>
      </c>
      <c r="L1009" s="1">
        <v>2</v>
      </c>
      <c r="M1009" s="1" t="s">
        <v>2871</v>
      </c>
      <c r="N1009" s="1" t="s">
        <v>4212</v>
      </c>
      <c r="S1009" s="1" t="s">
        <v>49</v>
      </c>
      <c r="T1009" s="1" t="s">
        <v>967</v>
      </c>
      <c r="W1009" s="1" t="s">
        <v>38</v>
      </c>
      <c r="X1009" s="1" t="s">
        <v>4338</v>
      </c>
      <c r="Y1009" s="1" t="s">
        <v>10</v>
      </c>
      <c r="Z1009" s="1" t="s">
        <v>4364</v>
      </c>
      <c r="AC1009" s="1">
        <v>55</v>
      </c>
      <c r="AD1009" s="1" t="s">
        <v>353</v>
      </c>
      <c r="AE1009" s="1" t="s">
        <v>5235</v>
      </c>
      <c r="AJ1009" s="1" t="s">
        <v>17</v>
      </c>
      <c r="AK1009" s="1" t="s">
        <v>5254</v>
      </c>
      <c r="AL1009" s="1" t="s">
        <v>41</v>
      </c>
      <c r="AM1009" s="1" t="s">
        <v>5259</v>
      </c>
      <c r="AT1009" s="1" t="s">
        <v>110</v>
      </c>
      <c r="AU1009" s="1" t="s">
        <v>4271</v>
      </c>
      <c r="AV1009" s="1" t="s">
        <v>2882</v>
      </c>
      <c r="AW1009" s="1" t="s">
        <v>5590</v>
      </c>
      <c r="BG1009" s="1" t="s">
        <v>110</v>
      </c>
      <c r="BH1009" s="1" t="s">
        <v>4271</v>
      </c>
      <c r="BI1009" s="1" t="s">
        <v>2883</v>
      </c>
      <c r="BJ1009" s="1" t="s">
        <v>6157</v>
      </c>
      <c r="BK1009" s="1" t="s">
        <v>110</v>
      </c>
      <c r="BL1009" s="1" t="s">
        <v>4271</v>
      </c>
      <c r="BM1009" s="1" t="s">
        <v>2884</v>
      </c>
      <c r="BN1009" s="1" t="s">
        <v>4479</v>
      </c>
      <c r="BO1009" s="1" t="s">
        <v>110</v>
      </c>
      <c r="BP1009" s="1" t="s">
        <v>4271</v>
      </c>
      <c r="BQ1009" s="1" t="s">
        <v>2885</v>
      </c>
      <c r="BR1009" s="1" t="s">
        <v>7042</v>
      </c>
      <c r="BS1009" s="1" t="s">
        <v>74</v>
      </c>
      <c r="BT1009" s="1" t="s">
        <v>4740</v>
      </c>
    </row>
    <row r="1010" spans="1:29" ht="13.5" customHeight="1">
      <c r="A1010" s="5" t="str">
        <f t="shared" si="52"/>
        <v>1861_화현내_0181</v>
      </c>
      <c r="B1010" s="1">
        <v>1861</v>
      </c>
      <c r="C1010" s="1" t="s">
        <v>9339</v>
      </c>
      <c r="D1010" s="1" t="s">
        <v>9340</v>
      </c>
      <c r="E1010" s="1">
        <v>1009</v>
      </c>
      <c r="F1010" s="1">
        <v>6</v>
      </c>
      <c r="G1010" s="1" t="s">
        <v>2529</v>
      </c>
      <c r="H1010" s="1" t="s">
        <v>4196</v>
      </c>
      <c r="I1010" s="1">
        <v>10</v>
      </c>
      <c r="L1010" s="1">
        <v>2</v>
      </c>
      <c r="M1010" s="1" t="s">
        <v>2871</v>
      </c>
      <c r="N1010" s="1" t="s">
        <v>4212</v>
      </c>
      <c r="S1010" s="1" t="s">
        <v>297</v>
      </c>
      <c r="T1010" s="1" t="s">
        <v>4258</v>
      </c>
      <c r="AC1010" s="1">
        <v>15</v>
      </c>
    </row>
    <row r="1011" spans="1:72" ht="13.5" customHeight="1">
      <c r="A1011" s="5" t="str">
        <f t="shared" si="52"/>
        <v>1861_화현내_0181</v>
      </c>
      <c r="B1011" s="1">
        <v>1861</v>
      </c>
      <c r="C1011" s="1" t="s">
        <v>9339</v>
      </c>
      <c r="D1011" s="1" t="s">
        <v>9340</v>
      </c>
      <c r="E1011" s="1">
        <v>1010</v>
      </c>
      <c r="F1011" s="1">
        <v>6</v>
      </c>
      <c r="G1011" s="1" t="s">
        <v>2529</v>
      </c>
      <c r="H1011" s="1" t="s">
        <v>4196</v>
      </c>
      <c r="I1011" s="1">
        <v>10</v>
      </c>
      <c r="L1011" s="1">
        <v>3</v>
      </c>
      <c r="M1011" s="1" t="s">
        <v>8413</v>
      </c>
      <c r="N1011" s="1" t="s">
        <v>8414</v>
      </c>
      <c r="O1011" s="1" t="s">
        <v>6</v>
      </c>
      <c r="P1011" s="1" t="s">
        <v>4255</v>
      </c>
      <c r="T1011" s="1" t="s">
        <v>8863</v>
      </c>
      <c r="U1011" s="1" t="s">
        <v>110</v>
      </c>
      <c r="V1011" s="1" t="s">
        <v>4271</v>
      </c>
      <c r="W1011" s="1" t="s">
        <v>139</v>
      </c>
      <c r="X1011" s="1" t="s">
        <v>9202</v>
      </c>
      <c r="Y1011" s="1" t="s">
        <v>2886</v>
      </c>
      <c r="Z1011" s="1" t="s">
        <v>4744</v>
      </c>
      <c r="AC1011" s="1">
        <v>31</v>
      </c>
      <c r="AD1011" s="1" t="s">
        <v>661</v>
      </c>
      <c r="AE1011" s="1" t="s">
        <v>5238</v>
      </c>
      <c r="AJ1011" s="1" t="s">
        <v>17</v>
      </c>
      <c r="AK1011" s="1" t="s">
        <v>5254</v>
      </c>
      <c r="AL1011" s="1" t="s">
        <v>141</v>
      </c>
      <c r="AM1011" s="1" t="s">
        <v>5296</v>
      </c>
      <c r="AT1011" s="1" t="s">
        <v>110</v>
      </c>
      <c r="AU1011" s="1" t="s">
        <v>4271</v>
      </c>
      <c r="AV1011" s="1" t="s">
        <v>2887</v>
      </c>
      <c r="AW1011" s="1" t="s">
        <v>5377</v>
      </c>
      <c r="BG1011" s="1" t="s">
        <v>110</v>
      </c>
      <c r="BH1011" s="1" t="s">
        <v>4271</v>
      </c>
      <c r="BI1011" s="1" t="s">
        <v>2624</v>
      </c>
      <c r="BJ1011" s="1" t="s">
        <v>5989</v>
      </c>
      <c r="BK1011" s="1" t="s">
        <v>110</v>
      </c>
      <c r="BL1011" s="1" t="s">
        <v>4271</v>
      </c>
      <c r="BM1011" s="1" t="s">
        <v>2888</v>
      </c>
      <c r="BN1011" s="1" t="s">
        <v>6003</v>
      </c>
      <c r="BO1011" s="1" t="s">
        <v>110</v>
      </c>
      <c r="BP1011" s="1" t="s">
        <v>4271</v>
      </c>
      <c r="BQ1011" s="1" t="s">
        <v>2889</v>
      </c>
      <c r="BR1011" s="1" t="s">
        <v>7533</v>
      </c>
      <c r="BS1011" s="1" t="s">
        <v>88</v>
      </c>
      <c r="BT1011" s="1" t="s">
        <v>7489</v>
      </c>
    </row>
    <row r="1012" spans="1:72" ht="13.5" customHeight="1">
      <c r="A1012" s="5" t="str">
        <f t="shared" si="52"/>
        <v>1861_화현내_0181</v>
      </c>
      <c r="B1012" s="1">
        <v>1861</v>
      </c>
      <c r="C1012" s="1" t="s">
        <v>9339</v>
      </c>
      <c r="D1012" s="1" t="s">
        <v>9340</v>
      </c>
      <c r="E1012" s="1">
        <v>1011</v>
      </c>
      <c r="F1012" s="1">
        <v>6</v>
      </c>
      <c r="G1012" s="1" t="s">
        <v>2529</v>
      </c>
      <c r="H1012" s="1" t="s">
        <v>4196</v>
      </c>
      <c r="I1012" s="1">
        <v>10</v>
      </c>
      <c r="L1012" s="1">
        <v>3</v>
      </c>
      <c r="M1012" s="1" t="s">
        <v>8413</v>
      </c>
      <c r="N1012" s="1" t="s">
        <v>8414</v>
      </c>
      <c r="S1012" s="1" t="s">
        <v>49</v>
      </c>
      <c r="T1012" s="1" t="s">
        <v>967</v>
      </c>
      <c r="W1012" s="1" t="s">
        <v>604</v>
      </c>
      <c r="X1012" s="1" t="s">
        <v>4367</v>
      </c>
      <c r="Y1012" s="1" t="s">
        <v>10</v>
      </c>
      <c r="Z1012" s="1" t="s">
        <v>4364</v>
      </c>
      <c r="AC1012" s="1">
        <v>31</v>
      </c>
      <c r="AD1012" s="1" t="s">
        <v>661</v>
      </c>
      <c r="AE1012" s="1" t="s">
        <v>5238</v>
      </c>
      <c r="AJ1012" s="1" t="s">
        <v>17</v>
      </c>
      <c r="AK1012" s="1" t="s">
        <v>5254</v>
      </c>
      <c r="AL1012" s="1" t="s">
        <v>48</v>
      </c>
      <c r="AM1012" s="1" t="s">
        <v>5276</v>
      </c>
      <c r="AT1012" s="1" t="s">
        <v>110</v>
      </c>
      <c r="AU1012" s="1" t="s">
        <v>4271</v>
      </c>
      <c r="AV1012" s="1" t="s">
        <v>2565</v>
      </c>
      <c r="AW1012" s="1" t="s">
        <v>4814</v>
      </c>
      <c r="BG1012" s="1" t="s">
        <v>110</v>
      </c>
      <c r="BH1012" s="1" t="s">
        <v>4271</v>
      </c>
      <c r="BI1012" s="1" t="s">
        <v>632</v>
      </c>
      <c r="BJ1012" s="1" t="s">
        <v>5137</v>
      </c>
      <c r="BK1012" s="1" t="s">
        <v>110</v>
      </c>
      <c r="BL1012" s="1" t="s">
        <v>4271</v>
      </c>
      <c r="BM1012" s="1" t="s">
        <v>2890</v>
      </c>
      <c r="BN1012" s="1" t="s">
        <v>6598</v>
      </c>
      <c r="BO1012" s="1" t="s">
        <v>110</v>
      </c>
      <c r="BP1012" s="1" t="s">
        <v>4271</v>
      </c>
      <c r="BQ1012" s="1" t="s">
        <v>2891</v>
      </c>
      <c r="BR1012" s="1" t="s">
        <v>7041</v>
      </c>
      <c r="BS1012" s="1" t="s">
        <v>2892</v>
      </c>
      <c r="BT1012" s="1" t="s">
        <v>5275</v>
      </c>
    </row>
    <row r="1013" spans="1:72" ht="13.5" customHeight="1">
      <c r="A1013" s="5" t="str">
        <f t="shared" si="52"/>
        <v>1861_화현내_0181</v>
      </c>
      <c r="B1013" s="1">
        <v>1861</v>
      </c>
      <c r="C1013" s="1" t="s">
        <v>9339</v>
      </c>
      <c r="D1013" s="1" t="s">
        <v>9340</v>
      </c>
      <c r="E1013" s="1">
        <v>1012</v>
      </c>
      <c r="F1013" s="1">
        <v>6</v>
      </c>
      <c r="G1013" s="1" t="s">
        <v>2529</v>
      </c>
      <c r="H1013" s="1" t="s">
        <v>4196</v>
      </c>
      <c r="I1013" s="1">
        <v>10</v>
      </c>
      <c r="L1013" s="1">
        <v>4</v>
      </c>
      <c r="M1013" s="1" t="s">
        <v>8415</v>
      </c>
      <c r="N1013" s="1" t="s">
        <v>8416</v>
      </c>
      <c r="T1013" s="1" t="s">
        <v>8768</v>
      </c>
      <c r="U1013" s="1" t="s">
        <v>110</v>
      </c>
      <c r="V1013" s="1" t="s">
        <v>4271</v>
      </c>
      <c r="W1013" s="1" t="s">
        <v>290</v>
      </c>
      <c r="X1013" s="1" t="s">
        <v>4337</v>
      </c>
      <c r="Y1013" s="1" t="s">
        <v>2893</v>
      </c>
      <c r="Z1013" s="1" t="s">
        <v>4743</v>
      </c>
      <c r="AC1013" s="1">
        <v>36</v>
      </c>
      <c r="AD1013" s="1" t="s">
        <v>519</v>
      </c>
      <c r="AE1013" s="1" t="s">
        <v>5231</v>
      </c>
      <c r="AJ1013" s="1" t="s">
        <v>17</v>
      </c>
      <c r="AK1013" s="1" t="s">
        <v>5254</v>
      </c>
      <c r="AL1013" s="1" t="s">
        <v>130</v>
      </c>
      <c r="AM1013" s="1" t="s">
        <v>5257</v>
      </c>
      <c r="AT1013" s="1" t="s">
        <v>110</v>
      </c>
      <c r="AU1013" s="1" t="s">
        <v>4271</v>
      </c>
      <c r="AV1013" s="1" t="s">
        <v>2894</v>
      </c>
      <c r="AW1013" s="1" t="s">
        <v>5589</v>
      </c>
      <c r="BG1013" s="1" t="s">
        <v>110</v>
      </c>
      <c r="BH1013" s="1" t="s">
        <v>4271</v>
      </c>
      <c r="BI1013" s="1" t="s">
        <v>2895</v>
      </c>
      <c r="BJ1013" s="1" t="s">
        <v>6156</v>
      </c>
      <c r="BK1013" s="1" t="s">
        <v>110</v>
      </c>
      <c r="BL1013" s="1" t="s">
        <v>4271</v>
      </c>
      <c r="BM1013" s="1" t="s">
        <v>2896</v>
      </c>
      <c r="BN1013" s="1" t="s">
        <v>6129</v>
      </c>
      <c r="BO1013" s="1" t="s">
        <v>110</v>
      </c>
      <c r="BP1013" s="1" t="s">
        <v>4271</v>
      </c>
      <c r="BQ1013" s="1" t="s">
        <v>2897</v>
      </c>
      <c r="BR1013" s="1" t="s">
        <v>7845</v>
      </c>
      <c r="BS1013" s="1" t="s">
        <v>141</v>
      </c>
      <c r="BT1013" s="1" t="s">
        <v>5296</v>
      </c>
    </row>
    <row r="1014" spans="1:72" ht="13.5" customHeight="1">
      <c r="A1014" s="5" t="str">
        <f t="shared" si="52"/>
        <v>1861_화현내_0181</v>
      </c>
      <c r="B1014" s="1">
        <v>1861</v>
      </c>
      <c r="C1014" s="1" t="s">
        <v>9339</v>
      </c>
      <c r="D1014" s="1" t="s">
        <v>9340</v>
      </c>
      <c r="E1014" s="1">
        <v>1013</v>
      </c>
      <c r="F1014" s="1">
        <v>6</v>
      </c>
      <c r="G1014" s="1" t="s">
        <v>2529</v>
      </c>
      <c r="H1014" s="1" t="s">
        <v>4196</v>
      </c>
      <c r="I1014" s="1">
        <v>10</v>
      </c>
      <c r="L1014" s="1">
        <v>4</v>
      </c>
      <c r="M1014" s="1" t="s">
        <v>8415</v>
      </c>
      <c r="N1014" s="1" t="s">
        <v>8416</v>
      </c>
      <c r="S1014" s="1" t="s">
        <v>49</v>
      </c>
      <c r="T1014" s="1" t="s">
        <v>967</v>
      </c>
      <c r="W1014" s="1" t="s">
        <v>160</v>
      </c>
      <c r="X1014" s="1" t="s">
        <v>4340</v>
      </c>
      <c r="Y1014" s="1" t="s">
        <v>10</v>
      </c>
      <c r="Z1014" s="1" t="s">
        <v>4364</v>
      </c>
      <c r="AC1014" s="1">
        <v>33</v>
      </c>
      <c r="AD1014" s="1" t="s">
        <v>247</v>
      </c>
      <c r="AE1014" s="1" t="s">
        <v>5242</v>
      </c>
      <c r="AJ1014" s="1" t="s">
        <v>17</v>
      </c>
      <c r="AK1014" s="1" t="s">
        <v>5254</v>
      </c>
      <c r="AL1014" s="1" t="s">
        <v>95</v>
      </c>
      <c r="AM1014" s="1" t="s">
        <v>5256</v>
      </c>
      <c r="AT1014" s="1" t="s">
        <v>110</v>
      </c>
      <c r="AU1014" s="1" t="s">
        <v>4271</v>
      </c>
      <c r="AV1014" s="1" t="s">
        <v>2898</v>
      </c>
      <c r="AW1014" s="1" t="s">
        <v>4693</v>
      </c>
      <c r="BG1014" s="1" t="s">
        <v>110</v>
      </c>
      <c r="BH1014" s="1" t="s">
        <v>4271</v>
      </c>
      <c r="BI1014" s="1" t="s">
        <v>2575</v>
      </c>
      <c r="BJ1014" s="1" t="s">
        <v>5559</v>
      </c>
      <c r="BK1014" s="1" t="s">
        <v>2899</v>
      </c>
      <c r="BL1014" s="1" t="s">
        <v>5333</v>
      </c>
      <c r="BM1014" s="1" t="s">
        <v>2900</v>
      </c>
      <c r="BN1014" s="1" t="s">
        <v>6565</v>
      </c>
      <c r="BO1014" s="1" t="s">
        <v>105</v>
      </c>
      <c r="BP1014" s="1" t="s">
        <v>4280</v>
      </c>
      <c r="BQ1014" s="1" t="s">
        <v>2901</v>
      </c>
      <c r="BR1014" s="1" t="s">
        <v>7636</v>
      </c>
      <c r="BS1014" s="1" t="s">
        <v>125</v>
      </c>
      <c r="BT1014" s="1" t="s">
        <v>5270</v>
      </c>
    </row>
    <row r="1015" spans="1:29" ht="13.5" customHeight="1">
      <c r="A1015" s="5" t="str">
        <f t="shared" si="52"/>
        <v>1861_화현내_0181</v>
      </c>
      <c r="B1015" s="1">
        <v>1861</v>
      </c>
      <c r="C1015" s="1" t="s">
        <v>9339</v>
      </c>
      <c r="D1015" s="1" t="s">
        <v>9340</v>
      </c>
      <c r="E1015" s="1">
        <v>1014</v>
      </c>
      <c r="F1015" s="1">
        <v>6</v>
      </c>
      <c r="G1015" s="1" t="s">
        <v>2529</v>
      </c>
      <c r="H1015" s="1" t="s">
        <v>4196</v>
      </c>
      <c r="I1015" s="1">
        <v>10</v>
      </c>
      <c r="L1015" s="1">
        <v>4</v>
      </c>
      <c r="M1015" s="1" t="s">
        <v>8415</v>
      </c>
      <c r="N1015" s="1" t="s">
        <v>8416</v>
      </c>
      <c r="S1015" s="1" t="s">
        <v>96</v>
      </c>
      <c r="T1015" s="1" t="s">
        <v>4261</v>
      </c>
      <c r="W1015" s="1" t="s">
        <v>139</v>
      </c>
      <c r="X1015" s="1" t="s">
        <v>9203</v>
      </c>
      <c r="Y1015" s="1" t="s">
        <v>10</v>
      </c>
      <c r="Z1015" s="1" t="s">
        <v>4364</v>
      </c>
      <c r="AC1015" s="1">
        <v>62</v>
      </c>
    </row>
    <row r="1016" spans="1:31" ht="13.5" customHeight="1">
      <c r="A1016" s="5" t="str">
        <f t="shared" si="52"/>
        <v>1861_화현내_0181</v>
      </c>
      <c r="B1016" s="1">
        <v>1861</v>
      </c>
      <c r="C1016" s="1" t="s">
        <v>9339</v>
      </c>
      <c r="D1016" s="1" t="s">
        <v>9340</v>
      </c>
      <c r="E1016" s="1">
        <v>1015</v>
      </c>
      <c r="F1016" s="1">
        <v>6</v>
      </c>
      <c r="G1016" s="1" t="s">
        <v>2529</v>
      </c>
      <c r="H1016" s="1" t="s">
        <v>4196</v>
      </c>
      <c r="I1016" s="1">
        <v>10</v>
      </c>
      <c r="L1016" s="1">
        <v>4</v>
      </c>
      <c r="M1016" s="1" t="s">
        <v>8415</v>
      </c>
      <c r="N1016" s="1" t="s">
        <v>8416</v>
      </c>
      <c r="S1016" s="1" t="s">
        <v>181</v>
      </c>
      <c r="T1016" s="1" t="s">
        <v>4259</v>
      </c>
      <c r="Y1016" s="1" t="s">
        <v>2902</v>
      </c>
      <c r="Z1016" s="1" t="s">
        <v>4742</v>
      </c>
      <c r="AC1016" s="1">
        <v>7</v>
      </c>
      <c r="AD1016" s="1" t="s">
        <v>311</v>
      </c>
      <c r="AE1016" s="1" t="s">
        <v>5191</v>
      </c>
    </row>
    <row r="1017" spans="1:72" ht="13.5" customHeight="1">
      <c r="A1017" s="5" t="str">
        <f t="shared" si="52"/>
        <v>1861_화현내_0181</v>
      </c>
      <c r="B1017" s="1">
        <v>1861</v>
      </c>
      <c r="C1017" s="1" t="s">
        <v>9339</v>
      </c>
      <c r="D1017" s="1" t="s">
        <v>9340</v>
      </c>
      <c r="E1017" s="1">
        <v>1016</v>
      </c>
      <c r="F1017" s="1">
        <v>6</v>
      </c>
      <c r="G1017" s="1" t="s">
        <v>2529</v>
      </c>
      <c r="H1017" s="1" t="s">
        <v>4196</v>
      </c>
      <c r="I1017" s="1">
        <v>10</v>
      </c>
      <c r="L1017" s="1">
        <v>5</v>
      </c>
      <c r="M1017" s="1" t="s">
        <v>8417</v>
      </c>
      <c r="N1017" s="1" t="s">
        <v>8418</v>
      </c>
      <c r="T1017" s="1" t="s">
        <v>8893</v>
      </c>
      <c r="U1017" s="1" t="s">
        <v>110</v>
      </c>
      <c r="V1017" s="1" t="s">
        <v>4271</v>
      </c>
      <c r="W1017" s="1" t="s">
        <v>135</v>
      </c>
      <c r="X1017" s="1" t="s">
        <v>8894</v>
      </c>
      <c r="Y1017" s="1" t="s">
        <v>2570</v>
      </c>
      <c r="Z1017" s="1" t="s">
        <v>4741</v>
      </c>
      <c r="AC1017" s="1">
        <v>53</v>
      </c>
      <c r="AD1017" s="1" t="s">
        <v>103</v>
      </c>
      <c r="AE1017" s="1" t="s">
        <v>5215</v>
      </c>
      <c r="AJ1017" s="1" t="s">
        <v>17</v>
      </c>
      <c r="AK1017" s="1" t="s">
        <v>5254</v>
      </c>
      <c r="AL1017" s="1" t="s">
        <v>95</v>
      </c>
      <c r="AM1017" s="1" t="s">
        <v>5256</v>
      </c>
      <c r="AT1017" s="1" t="s">
        <v>110</v>
      </c>
      <c r="AU1017" s="1" t="s">
        <v>4271</v>
      </c>
      <c r="AV1017" s="1" t="s">
        <v>2903</v>
      </c>
      <c r="AW1017" s="1" t="s">
        <v>5428</v>
      </c>
      <c r="BG1017" s="1" t="s">
        <v>110</v>
      </c>
      <c r="BH1017" s="1" t="s">
        <v>4271</v>
      </c>
      <c r="BI1017" s="1" t="s">
        <v>2904</v>
      </c>
      <c r="BJ1017" s="1" t="s">
        <v>6155</v>
      </c>
      <c r="BK1017" s="1" t="s">
        <v>110</v>
      </c>
      <c r="BL1017" s="1" t="s">
        <v>4271</v>
      </c>
      <c r="BM1017" s="1" t="s">
        <v>2905</v>
      </c>
      <c r="BN1017" s="1" t="s">
        <v>6020</v>
      </c>
      <c r="BO1017" s="1" t="s">
        <v>110</v>
      </c>
      <c r="BP1017" s="1" t="s">
        <v>4271</v>
      </c>
      <c r="BQ1017" s="1" t="s">
        <v>2906</v>
      </c>
      <c r="BR1017" s="1" t="s">
        <v>6923</v>
      </c>
      <c r="BS1017" s="1" t="s">
        <v>1742</v>
      </c>
      <c r="BT1017" s="1" t="s">
        <v>5268</v>
      </c>
    </row>
    <row r="1018" spans="1:72" ht="13.5" customHeight="1">
      <c r="A1018" s="5" t="str">
        <f t="shared" si="52"/>
        <v>1861_화현내_0181</v>
      </c>
      <c r="B1018" s="1">
        <v>1861</v>
      </c>
      <c r="C1018" s="1" t="s">
        <v>9339</v>
      </c>
      <c r="D1018" s="1" t="s">
        <v>9340</v>
      </c>
      <c r="E1018" s="1">
        <v>1017</v>
      </c>
      <c r="F1018" s="1">
        <v>6</v>
      </c>
      <c r="G1018" s="1" t="s">
        <v>2529</v>
      </c>
      <c r="H1018" s="1" t="s">
        <v>4196</v>
      </c>
      <c r="I1018" s="1">
        <v>10</v>
      </c>
      <c r="L1018" s="1">
        <v>5</v>
      </c>
      <c r="M1018" s="1" t="s">
        <v>8417</v>
      </c>
      <c r="N1018" s="1" t="s">
        <v>8418</v>
      </c>
      <c r="S1018" s="1" t="s">
        <v>49</v>
      </c>
      <c r="T1018" s="1" t="s">
        <v>967</v>
      </c>
      <c r="W1018" s="1" t="s">
        <v>38</v>
      </c>
      <c r="X1018" s="1" t="s">
        <v>4338</v>
      </c>
      <c r="Y1018" s="1" t="s">
        <v>10</v>
      </c>
      <c r="Z1018" s="1" t="s">
        <v>4364</v>
      </c>
      <c r="AC1018" s="1">
        <v>43</v>
      </c>
      <c r="AD1018" s="1" t="s">
        <v>136</v>
      </c>
      <c r="AE1018" s="1" t="s">
        <v>5237</v>
      </c>
      <c r="AJ1018" s="1" t="s">
        <v>17</v>
      </c>
      <c r="AK1018" s="1" t="s">
        <v>5254</v>
      </c>
      <c r="AL1018" s="1" t="s">
        <v>1087</v>
      </c>
      <c r="AM1018" s="1" t="s">
        <v>5279</v>
      </c>
      <c r="AT1018" s="1" t="s">
        <v>105</v>
      </c>
      <c r="AU1018" s="1" t="s">
        <v>4280</v>
      </c>
      <c r="AV1018" s="1" t="s">
        <v>2907</v>
      </c>
      <c r="AW1018" s="1" t="s">
        <v>4819</v>
      </c>
      <c r="BG1018" s="1" t="s">
        <v>105</v>
      </c>
      <c r="BH1018" s="1" t="s">
        <v>4280</v>
      </c>
      <c r="BI1018" s="1" t="s">
        <v>2908</v>
      </c>
      <c r="BJ1018" s="1" t="s">
        <v>6154</v>
      </c>
      <c r="BK1018" s="1" t="s">
        <v>105</v>
      </c>
      <c r="BL1018" s="1" t="s">
        <v>4280</v>
      </c>
      <c r="BM1018" s="1" t="s">
        <v>2909</v>
      </c>
      <c r="BN1018" s="1" t="s">
        <v>6597</v>
      </c>
      <c r="BO1018" s="1" t="s">
        <v>105</v>
      </c>
      <c r="BP1018" s="1" t="s">
        <v>4280</v>
      </c>
      <c r="BQ1018" s="1" t="s">
        <v>2910</v>
      </c>
      <c r="BR1018" s="1" t="s">
        <v>7542</v>
      </c>
      <c r="BS1018" s="1" t="s">
        <v>88</v>
      </c>
      <c r="BT1018" s="1" t="s">
        <v>7489</v>
      </c>
    </row>
    <row r="1019" spans="1:72" ht="13.5" customHeight="1">
      <c r="A1019" s="5" t="str">
        <f t="shared" si="52"/>
        <v>1861_화현내_0181</v>
      </c>
      <c r="B1019" s="1">
        <v>1861</v>
      </c>
      <c r="C1019" s="1" t="s">
        <v>9339</v>
      </c>
      <c r="D1019" s="1" t="s">
        <v>9340</v>
      </c>
      <c r="E1019" s="1">
        <v>1018</v>
      </c>
      <c r="F1019" s="1">
        <v>6</v>
      </c>
      <c r="G1019" s="1" t="s">
        <v>2529</v>
      </c>
      <c r="H1019" s="1" t="s">
        <v>4196</v>
      </c>
      <c r="I1019" s="1">
        <v>11</v>
      </c>
      <c r="J1019" s="1" t="s">
        <v>2911</v>
      </c>
      <c r="K1019" s="1" t="s">
        <v>7430</v>
      </c>
      <c r="L1019" s="1">
        <v>1</v>
      </c>
      <c r="M1019" s="1" t="s">
        <v>8419</v>
      </c>
      <c r="N1019" s="1" t="s">
        <v>8420</v>
      </c>
      <c r="T1019" s="1" t="s">
        <v>8825</v>
      </c>
      <c r="U1019" s="1" t="s">
        <v>110</v>
      </c>
      <c r="V1019" s="1" t="s">
        <v>4271</v>
      </c>
      <c r="W1019" s="1" t="s">
        <v>139</v>
      </c>
      <c r="X1019" s="1" t="s">
        <v>9133</v>
      </c>
      <c r="Y1019" s="1" t="s">
        <v>74</v>
      </c>
      <c r="Z1019" s="1" t="s">
        <v>4740</v>
      </c>
      <c r="AC1019" s="1">
        <v>38</v>
      </c>
      <c r="AD1019" s="1" t="s">
        <v>52</v>
      </c>
      <c r="AE1019" s="1" t="s">
        <v>5201</v>
      </c>
      <c r="AJ1019" s="1" t="s">
        <v>17</v>
      </c>
      <c r="AK1019" s="1" t="s">
        <v>5254</v>
      </c>
      <c r="AL1019" s="1" t="s">
        <v>141</v>
      </c>
      <c r="AM1019" s="1" t="s">
        <v>5296</v>
      </c>
      <c r="AT1019" s="1" t="s">
        <v>110</v>
      </c>
      <c r="AU1019" s="1" t="s">
        <v>4271</v>
      </c>
      <c r="AV1019" s="1" t="s">
        <v>7373</v>
      </c>
      <c r="AW1019" s="1" t="s">
        <v>5506</v>
      </c>
      <c r="BG1019" s="1" t="s">
        <v>110</v>
      </c>
      <c r="BH1019" s="1" t="s">
        <v>4271</v>
      </c>
      <c r="BI1019" s="1" t="s">
        <v>2912</v>
      </c>
      <c r="BJ1019" s="1" t="s">
        <v>6013</v>
      </c>
      <c r="BK1019" s="1" t="s">
        <v>110</v>
      </c>
      <c r="BL1019" s="1" t="s">
        <v>4271</v>
      </c>
      <c r="BM1019" s="1" t="s">
        <v>2647</v>
      </c>
      <c r="BN1019" s="1" t="s">
        <v>6180</v>
      </c>
      <c r="BO1019" s="1" t="s">
        <v>105</v>
      </c>
      <c r="BP1019" s="1" t="s">
        <v>4280</v>
      </c>
      <c r="BQ1019" s="1" t="s">
        <v>2913</v>
      </c>
      <c r="BR1019" s="1" t="s">
        <v>7040</v>
      </c>
      <c r="BS1019" s="1" t="s">
        <v>53</v>
      </c>
      <c r="BT1019" s="1" t="s">
        <v>5260</v>
      </c>
    </row>
    <row r="1020" spans="1:72" ht="13.5" customHeight="1">
      <c r="A1020" s="5" t="str">
        <f aca="true" t="shared" si="53" ref="A1020:A1040">HYPERLINK("http://kyu.snu.ac.kr/sdhj/index.jsp?type=hj/GK14782_00IH_0001_0182.jpg","1861_화현내_0182")</f>
        <v>1861_화현내_0182</v>
      </c>
      <c r="B1020" s="1">
        <v>1861</v>
      </c>
      <c r="C1020" s="1" t="s">
        <v>9339</v>
      </c>
      <c r="D1020" s="1" t="s">
        <v>9340</v>
      </c>
      <c r="E1020" s="1">
        <v>1019</v>
      </c>
      <c r="F1020" s="1">
        <v>6</v>
      </c>
      <c r="G1020" s="1" t="s">
        <v>2529</v>
      </c>
      <c r="H1020" s="1" t="s">
        <v>4196</v>
      </c>
      <c r="I1020" s="1">
        <v>11</v>
      </c>
      <c r="L1020" s="1">
        <v>1</v>
      </c>
      <c r="M1020" s="1" t="s">
        <v>8419</v>
      </c>
      <c r="N1020" s="1" t="s">
        <v>8420</v>
      </c>
      <c r="S1020" s="1" t="s">
        <v>49</v>
      </c>
      <c r="T1020" s="1" t="s">
        <v>967</v>
      </c>
      <c r="W1020" s="1" t="s">
        <v>2914</v>
      </c>
      <c r="X1020" s="1" t="s">
        <v>4349</v>
      </c>
      <c r="Y1020" s="1" t="s">
        <v>10</v>
      </c>
      <c r="Z1020" s="1" t="s">
        <v>4364</v>
      </c>
      <c r="AC1020" s="1">
        <v>38</v>
      </c>
      <c r="AD1020" s="1" t="s">
        <v>52</v>
      </c>
      <c r="AE1020" s="1" t="s">
        <v>5201</v>
      </c>
      <c r="AJ1020" s="1" t="s">
        <v>17</v>
      </c>
      <c r="AK1020" s="1" t="s">
        <v>5254</v>
      </c>
      <c r="AL1020" s="1" t="s">
        <v>1742</v>
      </c>
      <c r="AM1020" s="1" t="s">
        <v>5268</v>
      </c>
      <c r="AT1020" s="1" t="s">
        <v>105</v>
      </c>
      <c r="AU1020" s="1" t="s">
        <v>4280</v>
      </c>
      <c r="AV1020" s="1" t="s">
        <v>2915</v>
      </c>
      <c r="AW1020" s="1" t="s">
        <v>5588</v>
      </c>
      <c r="BG1020" s="1" t="s">
        <v>105</v>
      </c>
      <c r="BH1020" s="1" t="s">
        <v>4280</v>
      </c>
      <c r="BI1020" s="1" t="s">
        <v>2916</v>
      </c>
      <c r="BJ1020" s="1" t="s">
        <v>6153</v>
      </c>
      <c r="BK1020" s="1" t="s">
        <v>105</v>
      </c>
      <c r="BL1020" s="1" t="s">
        <v>4280</v>
      </c>
      <c r="BM1020" s="1" t="s">
        <v>2917</v>
      </c>
      <c r="BN1020" s="1" t="s">
        <v>6479</v>
      </c>
      <c r="BO1020" s="1" t="s">
        <v>105</v>
      </c>
      <c r="BP1020" s="1" t="s">
        <v>4280</v>
      </c>
      <c r="BQ1020" s="1" t="s">
        <v>2918</v>
      </c>
      <c r="BR1020" s="1" t="s">
        <v>7039</v>
      </c>
      <c r="BS1020" s="1" t="s">
        <v>212</v>
      </c>
      <c r="BT1020" s="1" t="s">
        <v>4706</v>
      </c>
    </row>
    <row r="1021" spans="1:72" ht="13.5" customHeight="1">
      <c r="A1021" s="5" t="str">
        <f t="shared" si="53"/>
        <v>1861_화현내_0182</v>
      </c>
      <c r="B1021" s="1">
        <v>1861</v>
      </c>
      <c r="C1021" s="1" t="s">
        <v>9339</v>
      </c>
      <c r="D1021" s="1" t="s">
        <v>9340</v>
      </c>
      <c r="E1021" s="1">
        <v>1020</v>
      </c>
      <c r="F1021" s="1">
        <v>6</v>
      </c>
      <c r="G1021" s="1" t="s">
        <v>2529</v>
      </c>
      <c r="H1021" s="1" t="s">
        <v>4196</v>
      </c>
      <c r="I1021" s="1">
        <v>11</v>
      </c>
      <c r="L1021" s="1">
        <v>2</v>
      </c>
      <c r="M1021" s="1" t="s">
        <v>2911</v>
      </c>
      <c r="N1021" s="1" t="s">
        <v>7430</v>
      </c>
      <c r="T1021" s="1" t="s">
        <v>9010</v>
      </c>
      <c r="U1021" s="1" t="s">
        <v>110</v>
      </c>
      <c r="V1021" s="1" t="s">
        <v>4271</v>
      </c>
      <c r="W1021" s="1" t="s">
        <v>139</v>
      </c>
      <c r="X1021" s="1" t="s">
        <v>9204</v>
      </c>
      <c r="Y1021" s="1" t="s">
        <v>2919</v>
      </c>
      <c r="Z1021" s="1" t="s">
        <v>4739</v>
      </c>
      <c r="AC1021" s="1">
        <v>57</v>
      </c>
      <c r="AD1021" s="1" t="s">
        <v>623</v>
      </c>
      <c r="AE1021" s="1" t="s">
        <v>5222</v>
      </c>
      <c r="AJ1021" s="1" t="s">
        <v>17</v>
      </c>
      <c r="AK1021" s="1" t="s">
        <v>5254</v>
      </c>
      <c r="AL1021" s="1" t="s">
        <v>141</v>
      </c>
      <c r="AM1021" s="1" t="s">
        <v>5296</v>
      </c>
      <c r="AT1021" s="1" t="s">
        <v>1304</v>
      </c>
      <c r="AU1021" s="1" t="s">
        <v>5334</v>
      </c>
      <c r="AV1021" s="1" t="s">
        <v>2920</v>
      </c>
      <c r="AW1021" s="1" t="s">
        <v>5462</v>
      </c>
      <c r="BG1021" s="1" t="s">
        <v>1503</v>
      </c>
      <c r="BH1021" s="1" t="s">
        <v>5336</v>
      </c>
      <c r="BI1021" s="1" t="s">
        <v>2921</v>
      </c>
      <c r="BJ1021" s="1" t="s">
        <v>6054</v>
      </c>
      <c r="BK1021" s="1" t="s">
        <v>1503</v>
      </c>
      <c r="BL1021" s="1" t="s">
        <v>5336</v>
      </c>
      <c r="BM1021" s="1" t="s">
        <v>2922</v>
      </c>
      <c r="BN1021" s="1" t="s">
        <v>4352</v>
      </c>
      <c r="BO1021" s="1" t="s">
        <v>105</v>
      </c>
      <c r="BP1021" s="1" t="s">
        <v>4280</v>
      </c>
      <c r="BQ1021" s="1" t="s">
        <v>2923</v>
      </c>
      <c r="BR1021" s="1" t="s">
        <v>7606</v>
      </c>
      <c r="BS1021" s="1" t="s">
        <v>88</v>
      </c>
      <c r="BT1021" s="1" t="s">
        <v>7489</v>
      </c>
    </row>
    <row r="1022" spans="1:72" ht="13.5" customHeight="1">
      <c r="A1022" s="5" t="str">
        <f t="shared" si="53"/>
        <v>1861_화현내_0182</v>
      </c>
      <c r="B1022" s="1">
        <v>1861</v>
      </c>
      <c r="C1022" s="1" t="s">
        <v>9339</v>
      </c>
      <c r="D1022" s="1" t="s">
        <v>9340</v>
      </c>
      <c r="E1022" s="1">
        <v>1021</v>
      </c>
      <c r="F1022" s="1">
        <v>6</v>
      </c>
      <c r="G1022" s="1" t="s">
        <v>2529</v>
      </c>
      <c r="H1022" s="1" t="s">
        <v>4196</v>
      </c>
      <c r="I1022" s="1">
        <v>11</v>
      </c>
      <c r="L1022" s="1">
        <v>2</v>
      </c>
      <c r="M1022" s="1" t="s">
        <v>2911</v>
      </c>
      <c r="N1022" s="1" t="s">
        <v>7430</v>
      </c>
      <c r="S1022" s="1" t="s">
        <v>49</v>
      </c>
      <c r="T1022" s="1" t="s">
        <v>967</v>
      </c>
      <c r="W1022" s="1" t="s">
        <v>135</v>
      </c>
      <c r="X1022" s="1" t="s">
        <v>9011</v>
      </c>
      <c r="Y1022" s="1" t="s">
        <v>10</v>
      </c>
      <c r="Z1022" s="1" t="s">
        <v>4364</v>
      </c>
      <c r="AC1022" s="1">
        <v>54</v>
      </c>
      <c r="AD1022" s="1" t="s">
        <v>221</v>
      </c>
      <c r="AE1022" s="1" t="s">
        <v>5245</v>
      </c>
      <c r="AJ1022" s="1" t="s">
        <v>17</v>
      </c>
      <c r="AK1022" s="1" t="s">
        <v>5254</v>
      </c>
      <c r="AL1022" s="1" t="s">
        <v>88</v>
      </c>
      <c r="AM1022" s="1" t="s">
        <v>7489</v>
      </c>
      <c r="AT1022" s="1" t="s">
        <v>105</v>
      </c>
      <c r="AU1022" s="1" t="s">
        <v>4280</v>
      </c>
      <c r="AV1022" s="1" t="s">
        <v>2924</v>
      </c>
      <c r="AW1022" s="1" t="s">
        <v>5587</v>
      </c>
      <c r="BG1022" s="1" t="s">
        <v>105</v>
      </c>
      <c r="BH1022" s="1" t="s">
        <v>4280</v>
      </c>
      <c r="BI1022" s="1" t="s">
        <v>1512</v>
      </c>
      <c r="BJ1022" s="1" t="s">
        <v>4777</v>
      </c>
      <c r="BK1022" s="1" t="s">
        <v>105</v>
      </c>
      <c r="BL1022" s="1" t="s">
        <v>4280</v>
      </c>
      <c r="BM1022" s="1" t="s">
        <v>363</v>
      </c>
      <c r="BN1022" s="1" t="s">
        <v>5227</v>
      </c>
      <c r="BO1022" s="1" t="s">
        <v>110</v>
      </c>
      <c r="BP1022" s="1" t="s">
        <v>4271</v>
      </c>
      <c r="BQ1022" s="1" t="s">
        <v>2925</v>
      </c>
      <c r="BR1022" s="1" t="s">
        <v>7791</v>
      </c>
      <c r="BS1022" s="1" t="s">
        <v>58</v>
      </c>
      <c r="BT1022" s="1" t="s">
        <v>5258</v>
      </c>
    </row>
    <row r="1023" spans="1:29" ht="13.5" customHeight="1">
      <c r="A1023" s="5" t="str">
        <f t="shared" si="53"/>
        <v>1861_화현내_0182</v>
      </c>
      <c r="B1023" s="1">
        <v>1861</v>
      </c>
      <c r="C1023" s="1" t="s">
        <v>9339</v>
      </c>
      <c r="D1023" s="1" t="s">
        <v>9340</v>
      </c>
      <c r="E1023" s="1">
        <v>1022</v>
      </c>
      <c r="F1023" s="1">
        <v>6</v>
      </c>
      <c r="G1023" s="1" t="s">
        <v>2529</v>
      </c>
      <c r="H1023" s="1" t="s">
        <v>4196</v>
      </c>
      <c r="I1023" s="1">
        <v>11</v>
      </c>
      <c r="L1023" s="1">
        <v>2</v>
      </c>
      <c r="M1023" s="1" t="s">
        <v>2911</v>
      </c>
      <c r="N1023" s="1" t="s">
        <v>7430</v>
      </c>
      <c r="S1023" s="1" t="s">
        <v>181</v>
      </c>
      <c r="T1023" s="1" t="s">
        <v>4259</v>
      </c>
      <c r="Y1023" s="1" t="s">
        <v>2926</v>
      </c>
      <c r="Z1023" s="1" t="s">
        <v>4738</v>
      </c>
      <c r="AC1023" s="1">
        <v>28</v>
      </c>
    </row>
    <row r="1024" spans="1:29" ht="13.5" customHeight="1">
      <c r="A1024" s="5" t="str">
        <f t="shared" si="53"/>
        <v>1861_화현내_0182</v>
      </c>
      <c r="B1024" s="1">
        <v>1861</v>
      </c>
      <c r="C1024" s="1" t="s">
        <v>9339</v>
      </c>
      <c r="D1024" s="1" t="s">
        <v>9340</v>
      </c>
      <c r="E1024" s="1">
        <v>1023</v>
      </c>
      <c r="F1024" s="1">
        <v>6</v>
      </c>
      <c r="G1024" s="1" t="s">
        <v>2529</v>
      </c>
      <c r="H1024" s="1" t="s">
        <v>4196</v>
      </c>
      <c r="I1024" s="1">
        <v>11</v>
      </c>
      <c r="L1024" s="1">
        <v>2</v>
      </c>
      <c r="M1024" s="1" t="s">
        <v>2911</v>
      </c>
      <c r="N1024" s="1" t="s">
        <v>7430</v>
      </c>
      <c r="S1024" s="1" t="s">
        <v>184</v>
      </c>
      <c r="T1024" s="1" t="s">
        <v>4260</v>
      </c>
      <c r="W1024" s="1" t="s">
        <v>309</v>
      </c>
      <c r="X1024" s="1" t="s">
        <v>4343</v>
      </c>
      <c r="Y1024" s="1" t="s">
        <v>10</v>
      </c>
      <c r="Z1024" s="1" t="s">
        <v>4364</v>
      </c>
      <c r="AC1024" s="1">
        <v>28</v>
      </c>
    </row>
    <row r="1025" spans="1:29" ht="13.5" customHeight="1">
      <c r="A1025" s="5" t="str">
        <f t="shared" si="53"/>
        <v>1861_화현내_0182</v>
      </c>
      <c r="B1025" s="1">
        <v>1861</v>
      </c>
      <c r="C1025" s="1" t="s">
        <v>9339</v>
      </c>
      <c r="D1025" s="1" t="s">
        <v>9340</v>
      </c>
      <c r="E1025" s="1">
        <v>1024</v>
      </c>
      <c r="F1025" s="1">
        <v>6</v>
      </c>
      <c r="G1025" s="1" t="s">
        <v>2529</v>
      </c>
      <c r="H1025" s="1" t="s">
        <v>4196</v>
      </c>
      <c r="I1025" s="1">
        <v>11</v>
      </c>
      <c r="L1025" s="1">
        <v>2</v>
      </c>
      <c r="M1025" s="1" t="s">
        <v>2911</v>
      </c>
      <c r="N1025" s="1" t="s">
        <v>7430</v>
      </c>
      <c r="S1025" s="1" t="s">
        <v>181</v>
      </c>
      <c r="T1025" s="1" t="s">
        <v>4259</v>
      </c>
      <c r="Y1025" s="1" t="s">
        <v>2927</v>
      </c>
      <c r="Z1025" s="1" t="s">
        <v>4480</v>
      </c>
      <c r="AC1025" s="1">
        <v>22</v>
      </c>
    </row>
    <row r="1026" spans="1:72" ht="13.5" customHeight="1">
      <c r="A1026" s="5" t="str">
        <f t="shared" si="53"/>
        <v>1861_화현내_0182</v>
      </c>
      <c r="B1026" s="1">
        <v>1861</v>
      </c>
      <c r="C1026" s="1" t="s">
        <v>9339</v>
      </c>
      <c r="D1026" s="1" t="s">
        <v>9340</v>
      </c>
      <c r="E1026" s="1">
        <v>1025</v>
      </c>
      <c r="F1026" s="1">
        <v>6</v>
      </c>
      <c r="G1026" s="1" t="s">
        <v>2529</v>
      </c>
      <c r="H1026" s="1" t="s">
        <v>4196</v>
      </c>
      <c r="I1026" s="1">
        <v>11</v>
      </c>
      <c r="L1026" s="1">
        <v>3</v>
      </c>
      <c r="M1026" s="1" t="s">
        <v>8421</v>
      </c>
      <c r="N1026" s="1" t="s">
        <v>8422</v>
      </c>
      <c r="T1026" s="1" t="s">
        <v>8764</v>
      </c>
      <c r="U1026" s="1" t="s">
        <v>110</v>
      </c>
      <c r="V1026" s="1" t="s">
        <v>4271</v>
      </c>
      <c r="W1026" s="1" t="s">
        <v>97</v>
      </c>
      <c r="X1026" s="1" t="s">
        <v>8765</v>
      </c>
      <c r="Y1026" s="1" t="s">
        <v>635</v>
      </c>
      <c r="Z1026" s="1" t="s">
        <v>4737</v>
      </c>
      <c r="AC1026" s="1">
        <v>53</v>
      </c>
      <c r="AD1026" s="1" t="s">
        <v>103</v>
      </c>
      <c r="AE1026" s="1" t="s">
        <v>5215</v>
      </c>
      <c r="AJ1026" s="1" t="s">
        <v>17</v>
      </c>
      <c r="AK1026" s="1" t="s">
        <v>5254</v>
      </c>
      <c r="AL1026" s="1" t="s">
        <v>88</v>
      </c>
      <c r="AM1026" s="1" t="s">
        <v>7489</v>
      </c>
      <c r="AT1026" s="1" t="s">
        <v>1304</v>
      </c>
      <c r="AU1026" s="1" t="s">
        <v>5334</v>
      </c>
      <c r="AV1026" s="1" t="s">
        <v>2928</v>
      </c>
      <c r="AW1026" s="1" t="s">
        <v>5496</v>
      </c>
      <c r="BG1026" s="1" t="s">
        <v>2899</v>
      </c>
      <c r="BH1026" s="1" t="s">
        <v>5333</v>
      </c>
      <c r="BI1026" s="1" t="s">
        <v>2929</v>
      </c>
      <c r="BJ1026" s="1" t="s">
        <v>6152</v>
      </c>
      <c r="BK1026" s="1" t="s">
        <v>1304</v>
      </c>
      <c r="BL1026" s="1" t="s">
        <v>5334</v>
      </c>
      <c r="BM1026" s="1" t="s">
        <v>2930</v>
      </c>
      <c r="BN1026" s="1" t="s">
        <v>6514</v>
      </c>
      <c r="BO1026" s="1" t="s">
        <v>105</v>
      </c>
      <c r="BP1026" s="1" t="s">
        <v>4280</v>
      </c>
      <c r="BQ1026" s="1" t="s">
        <v>2931</v>
      </c>
      <c r="BR1026" s="1" t="s">
        <v>7038</v>
      </c>
      <c r="BS1026" s="1" t="s">
        <v>58</v>
      </c>
      <c r="BT1026" s="1" t="s">
        <v>5258</v>
      </c>
    </row>
    <row r="1027" spans="1:72" ht="13.5" customHeight="1">
      <c r="A1027" s="5" t="str">
        <f t="shared" si="53"/>
        <v>1861_화현내_0182</v>
      </c>
      <c r="B1027" s="1">
        <v>1861</v>
      </c>
      <c r="C1027" s="1" t="s">
        <v>9339</v>
      </c>
      <c r="D1027" s="1" t="s">
        <v>9340</v>
      </c>
      <c r="E1027" s="1">
        <v>1026</v>
      </c>
      <c r="F1027" s="1">
        <v>6</v>
      </c>
      <c r="G1027" s="1" t="s">
        <v>2529</v>
      </c>
      <c r="H1027" s="1" t="s">
        <v>4196</v>
      </c>
      <c r="I1027" s="1">
        <v>11</v>
      </c>
      <c r="L1027" s="1">
        <v>3</v>
      </c>
      <c r="M1027" s="1" t="s">
        <v>8421</v>
      </c>
      <c r="N1027" s="1" t="s">
        <v>8422</v>
      </c>
      <c r="S1027" s="1" t="s">
        <v>49</v>
      </c>
      <c r="T1027" s="1" t="s">
        <v>967</v>
      </c>
      <c r="W1027" s="1" t="s">
        <v>97</v>
      </c>
      <c r="X1027" s="1" t="s">
        <v>8765</v>
      </c>
      <c r="Y1027" s="1" t="s">
        <v>10</v>
      </c>
      <c r="Z1027" s="1" t="s">
        <v>4364</v>
      </c>
      <c r="AC1027" s="1">
        <v>53</v>
      </c>
      <c r="AJ1027" s="1" t="s">
        <v>17</v>
      </c>
      <c r="AK1027" s="1" t="s">
        <v>5254</v>
      </c>
      <c r="AL1027" s="1" t="s">
        <v>79</v>
      </c>
      <c r="AM1027" s="1" t="s">
        <v>5283</v>
      </c>
      <c r="AT1027" s="1" t="s">
        <v>105</v>
      </c>
      <c r="AU1027" s="1" t="s">
        <v>4280</v>
      </c>
      <c r="AV1027" s="1" t="s">
        <v>150</v>
      </c>
      <c r="AW1027" s="1" t="s">
        <v>5009</v>
      </c>
      <c r="BG1027" s="1" t="s">
        <v>105</v>
      </c>
      <c r="BH1027" s="1" t="s">
        <v>4280</v>
      </c>
      <c r="BI1027" s="1" t="s">
        <v>717</v>
      </c>
      <c r="BJ1027" s="1" t="s">
        <v>6151</v>
      </c>
      <c r="BK1027" s="1" t="s">
        <v>105</v>
      </c>
      <c r="BL1027" s="1" t="s">
        <v>4280</v>
      </c>
      <c r="BM1027" s="1" t="s">
        <v>2917</v>
      </c>
      <c r="BN1027" s="1" t="s">
        <v>6479</v>
      </c>
      <c r="BO1027" s="1" t="s">
        <v>105</v>
      </c>
      <c r="BP1027" s="1" t="s">
        <v>4280</v>
      </c>
      <c r="BQ1027" s="1" t="s">
        <v>2932</v>
      </c>
      <c r="BR1027" s="1" t="s">
        <v>7037</v>
      </c>
      <c r="BS1027" s="1" t="s">
        <v>88</v>
      </c>
      <c r="BT1027" s="1" t="s">
        <v>7489</v>
      </c>
    </row>
    <row r="1028" spans="1:31" ht="13.5" customHeight="1">
      <c r="A1028" s="5" t="str">
        <f t="shared" si="53"/>
        <v>1861_화현내_0182</v>
      </c>
      <c r="B1028" s="1">
        <v>1861</v>
      </c>
      <c r="C1028" s="1" t="s">
        <v>9339</v>
      </c>
      <c r="D1028" s="1" t="s">
        <v>9340</v>
      </c>
      <c r="E1028" s="1">
        <v>1027</v>
      </c>
      <c r="F1028" s="1">
        <v>6</v>
      </c>
      <c r="G1028" s="1" t="s">
        <v>2529</v>
      </c>
      <c r="H1028" s="1" t="s">
        <v>4196</v>
      </c>
      <c r="I1028" s="1">
        <v>11</v>
      </c>
      <c r="L1028" s="1">
        <v>3</v>
      </c>
      <c r="M1028" s="1" t="s">
        <v>8421</v>
      </c>
      <c r="N1028" s="1" t="s">
        <v>8422</v>
      </c>
      <c r="S1028" s="1" t="s">
        <v>181</v>
      </c>
      <c r="T1028" s="1" t="s">
        <v>4259</v>
      </c>
      <c r="Y1028" s="1" t="s">
        <v>2933</v>
      </c>
      <c r="Z1028" s="1" t="s">
        <v>4736</v>
      </c>
      <c r="AC1028" s="1">
        <v>25</v>
      </c>
      <c r="AD1028" s="1" t="s">
        <v>81</v>
      </c>
      <c r="AE1028" s="1" t="s">
        <v>5240</v>
      </c>
    </row>
    <row r="1029" spans="1:29" ht="13.5" customHeight="1">
      <c r="A1029" s="5" t="str">
        <f t="shared" si="53"/>
        <v>1861_화현내_0182</v>
      </c>
      <c r="B1029" s="1">
        <v>1861</v>
      </c>
      <c r="C1029" s="1" t="s">
        <v>9339</v>
      </c>
      <c r="D1029" s="1" t="s">
        <v>9340</v>
      </c>
      <c r="E1029" s="1">
        <v>1028</v>
      </c>
      <c r="F1029" s="1">
        <v>6</v>
      </c>
      <c r="G1029" s="1" t="s">
        <v>2529</v>
      </c>
      <c r="H1029" s="1" t="s">
        <v>4196</v>
      </c>
      <c r="I1029" s="1">
        <v>11</v>
      </c>
      <c r="L1029" s="1">
        <v>3</v>
      </c>
      <c r="M1029" s="1" t="s">
        <v>8421</v>
      </c>
      <c r="N1029" s="1" t="s">
        <v>8422</v>
      </c>
      <c r="S1029" s="1" t="s">
        <v>184</v>
      </c>
      <c r="T1029" s="1" t="s">
        <v>4260</v>
      </c>
      <c r="W1029" s="1" t="s">
        <v>97</v>
      </c>
      <c r="X1029" s="1" t="s">
        <v>8765</v>
      </c>
      <c r="Y1029" s="1" t="s">
        <v>10</v>
      </c>
      <c r="Z1029" s="1" t="s">
        <v>4364</v>
      </c>
      <c r="AC1029" s="1">
        <v>25</v>
      </c>
    </row>
    <row r="1030" spans="1:29" ht="13.5" customHeight="1">
      <c r="A1030" s="5" t="str">
        <f t="shared" si="53"/>
        <v>1861_화현내_0182</v>
      </c>
      <c r="B1030" s="1">
        <v>1861</v>
      </c>
      <c r="C1030" s="1" t="s">
        <v>9339</v>
      </c>
      <c r="D1030" s="1" t="s">
        <v>9340</v>
      </c>
      <c r="E1030" s="1">
        <v>1029</v>
      </c>
      <c r="F1030" s="1">
        <v>6</v>
      </c>
      <c r="G1030" s="1" t="s">
        <v>2529</v>
      </c>
      <c r="H1030" s="1" t="s">
        <v>4196</v>
      </c>
      <c r="I1030" s="1">
        <v>11</v>
      </c>
      <c r="L1030" s="1">
        <v>3</v>
      </c>
      <c r="M1030" s="1" t="s">
        <v>8421</v>
      </c>
      <c r="N1030" s="1" t="s">
        <v>8422</v>
      </c>
      <c r="S1030" s="1" t="s">
        <v>181</v>
      </c>
      <c r="T1030" s="1" t="s">
        <v>4259</v>
      </c>
      <c r="Y1030" s="1" t="s">
        <v>2934</v>
      </c>
      <c r="Z1030" s="1" t="s">
        <v>4735</v>
      </c>
      <c r="AC1030" s="1">
        <v>16</v>
      </c>
    </row>
    <row r="1031" spans="1:72" ht="13.5" customHeight="1">
      <c r="A1031" s="5" t="str">
        <f t="shared" si="53"/>
        <v>1861_화현내_0182</v>
      </c>
      <c r="B1031" s="1">
        <v>1861</v>
      </c>
      <c r="C1031" s="1" t="s">
        <v>9339</v>
      </c>
      <c r="D1031" s="1" t="s">
        <v>9340</v>
      </c>
      <c r="E1031" s="1">
        <v>1030</v>
      </c>
      <c r="F1031" s="1">
        <v>6</v>
      </c>
      <c r="G1031" s="1" t="s">
        <v>2529</v>
      </c>
      <c r="H1031" s="1" t="s">
        <v>4196</v>
      </c>
      <c r="I1031" s="1">
        <v>11</v>
      </c>
      <c r="L1031" s="1">
        <v>4</v>
      </c>
      <c r="M1031" s="1" t="s">
        <v>8423</v>
      </c>
      <c r="N1031" s="1" t="s">
        <v>8424</v>
      </c>
      <c r="T1031" s="1" t="s">
        <v>9205</v>
      </c>
      <c r="U1031" s="1" t="s">
        <v>110</v>
      </c>
      <c r="V1031" s="1" t="s">
        <v>4271</v>
      </c>
      <c r="W1031" s="1" t="s">
        <v>135</v>
      </c>
      <c r="X1031" s="1" t="s">
        <v>9206</v>
      </c>
      <c r="Y1031" s="1" t="s">
        <v>2935</v>
      </c>
      <c r="Z1031" s="1" t="s">
        <v>4734</v>
      </c>
      <c r="AC1031" s="1">
        <v>60</v>
      </c>
      <c r="AD1031" s="1" t="s">
        <v>269</v>
      </c>
      <c r="AE1031" s="1" t="s">
        <v>5246</v>
      </c>
      <c r="AJ1031" s="1" t="s">
        <v>17</v>
      </c>
      <c r="AK1031" s="1" t="s">
        <v>5254</v>
      </c>
      <c r="AL1031" s="1" t="s">
        <v>95</v>
      </c>
      <c r="AM1031" s="1" t="s">
        <v>5256</v>
      </c>
      <c r="AT1031" s="1" t="s">
        <v>110</v>
      </c>
      <c r="AU1031" s="1" t="s">
        <v>4271</v>
      </c>
      <c r="AV1031" s="1" t="s">
        <v>276</v>
      </c>
      <c r="AW1031" s="1" t="s">
        <v>5586</v>
      </c>
      <c r="BG1031" s="1" t="s">
        <v>110</v>
      </c>
      <c r="BH1031" s="1" t="s">
        <v>4271</v>
      </c>
      <c r="BI1031" s="1" t="s">
        <v>2936</v>
      </c>
      <c r="BJ1031" s="1" t="s">
        <v>6150</v>
      </c>
      <c r="BK1031" s="1" t="s">
        <v>110</v>
      </c>
      <c r="BL1031" s="1" t="s">
        <v>4271</v>
      </c>
      <c r="BM1031" s="1" t="s">
        <v>2725</v>
      </c>
      <c r="BN1031" s="1" t="s">
        <v>6579</v>
      </c>
      <c r="BO1031" s="1" t="s">
        <v>110</v>
      </c>
      <c r="BP1031" s="1" t="s">
        <v>4271</v>
      </c>
      <c r="BQ1031" s="1" t="s">
        <v>2937</v>
      </c>
      <c r="BR1031" s="1" t="s">
        <v>7848</v>
      </c>
      <c r="BS1031" s="1" t="s">
        <v>141</v>
      </c>
      <c r="BT1031" s="1" t="s">
        <v>5296</v>
      </c>
    </row>
    <row r="1032" spans="1:72" ht="13.5" customHeight="1">
      <c r="A1032" s="5" t="str">
        <f t="shared" si="53"/>
        <v>1861_화현내_0182</v>
      </c>
      <c r="B1032" s="1">
        <v>1861</v>
      </c>
      <c r="C1032" s="1" t="s">
        <v>9339</v>
      </c>
      <c r="D1032" s="1" t="s">
        <v>9340</v>
      </c>
      <c r="E1032" s="1">
        <v>1031</v>
      </c>
      <c r="F1032" s="1">
        <v>6</v>
      </c>
      <c r="G1032" s="1" t="s">
        <v>2529</v>
      </c>
      <c r="H1032" s="1" t="s">
        <v>4196</v>
      </c>
      <c r="I1032" s="1">
        <v>11</v>
      </c>
      <c r="L1032" s="1">
        <v>4</v>
      </c>
      <c r="M1032" s="1" t="s">
        <v>8423</v>
      </c>
      <c r="N1032" s="1" t="s">
        <v>8424</v>
      </c>
      <c r="S1032" s="1" t="s">
        <v>49</v>
      </c>
      <c r="T1032" s="1" t="s">
        <v>967</v>
      </c>
      <c r="W1032" s="1" t="s">
        <v>147</v>
      </c>
      <c r="X1032" s="1" t="s">
        <v>4357</v>
      </c>
      <c r="Y1032" s="1" t="s">
        <v>10</v>
      </c>
      <c r="Z1032" s="1" t="s">
        <v>4364</v>
      </c>
      <c r="AC1032" s="1">
        <v>47</v>
      </c>
      <c r="AD1032" s="1" t="s">
        <v>133</v>
      </c>
      <c r="AE1032" s="1" t="s">
        <v>5247</v>
      </c>
      <c r="AJ1032" s="1" t="s">
        <v>17</v>
      </c>
      <c r="AK1032" s="1" t="s">
        <v>5254</v>
      </c>
      <c r="AL1032" s="1" t="s">
        <v>148</v>
      </c>
      <c r="AM1032" s="1" t="s">
        <v>5286</v>
      </c>
      <c r="AT1032" s="1" t="s">
        <v>105</v>
      </c>
      <c r="AU1032" s="1" t="s">
        <v>4280</v>
      </c>
      <c r="AV1032" s="1" t="s">
        <v>2938</v>
      </c>
      <c r="AW1032" s="1" t="s">
        <v>5585</v>
      </c>
      <c r="BG1032" s="1" t="s">
        <v>105</v>
      </c>
      <c r="BH1032" s="1" t="s">
        <v>4280</v>
      </c>
      <c r="BI1032" s="1" t="s">
        <v>2939</v>
      </c>
      <c r="BJ1032" s="1" t="s">
        <v>5985</v>
      </c>
      <c r="BK1032" s="1" t="s">
        <v>105</v>
      </c>
      <c r="BL1032" s="1" t="s">
        <v>4280</v>
      </c>
      <c r="BM1032" s="1" t="s">
        <v>2940</v>
      </c>
      <c r="BN1032" s="1" t="s">
        <v>6596</v>
      </c>
      <c r="BO1032" s="1" t="s">
        <v>105</v>
      </c>
      <c r="BP1032" s="1" t="s">
        <v>4280</v>
      </c>
      <c r="BQ1032" s="1" t="s">
        <v>2941</v>
      </c>
      <c r="BR1032" s="1" t="s">
        <v>7674</v>
      </c>
      <c r="BS1032" s="1" t="s">
        <v>88</v>
      </c>
      <c r="BT1032" s="1" t="s">
        <v>7489</v>
      </c>
    </row>
    <row r="1033" spans="1:29" ht="13.5" customHeight="1">
      <c r="A1033" s="5" t="str">
        <f t="shared" si="53"/>
        <v>1861_화현내_0182</v>
      </c>
      <c r="B1033" s="1">
        <v>1861</v>
      </c>
      <c r="C1033" s="1" t="s">
        <v>9339</v>
      </c>
      <c r="D1033" s="1" t="s">
        <v>9340</v>
      </c>
      <c r="E1033" s="1">
        <v>1032</v>
      </c>
      <c r="F1033" s="1">
        <v>6</v>
      </c>
      <c r="G1033" s="1" t="s">
        <v>2529</v>
      </c>
      <c r="H1033" s="1" t="s">
        <v>4196</v>
      </c>
      <c r="I1033" s="1">
        <v>11</v>
      </c>
      <c r="L1033" s="1">
        <v>4</v>
      </c>
      <c r="M1033" s="1" t="s">
        <v>8423</v>
      </c>
      <c r="N1033" s="1" t="s">
        <v>8424</v>
      </c>
      <c r="S1033" s="1" t="s">
        <v>181</v>
      </c>
      <c r="T1033" s="1" t="s">
        <v>4259</v>
      </c>
      <c r="Y1033" s="1" t="s">
        <v>2942</v>
      </c>
      <c r="Z1033" s="1" t="s">
        <v>4733</v>
      </c>
      <c r="AC1033" s="1">
        <v>24</v>
      </c>
    </row>
    <row r="1034" spans="1:29" ht="13.5" customHeight="1">
      <c r="A1034" s="5" t="str">
        <f t="shared" si="53"/>
        <v>1861_화현내_0182</v>
      </c>
      <c r="B1034" s="1">
        <v>1861</v>
      </c>
      <c r="C1034" s="1" t="s">
        <v>9339</v>
      </c>
      <c r="D1034" s="1" t="s">
        <v>9340</v>
      </c>
      <c r="E1034" s="1">
        <v>1033</v>
      </c>
      <c r="F1034" s="1">
        <v>6</v>
      </c>
      <c r="G1034" s="1" t="s">
        <v>2529</v>
      </c>
      <c r="H1034" s="1" t="s">
        <v>4196</v>
      </c>
      <c r="I1034" s="1">
        <v>11</v>
      </c>
      <c r="L1034" s="1">
        <v>4</v>
      </c>
      <c r="M1034" s="1" t="s">
        <v>8423</v>
      </c>
      <c r="N1034" s="1" t="s">
        <v>8424</v>
      </c>
      <c r="S1034" s="1" t="s">
        <v>297</v>
      </c>
      <c r="T1034" s="1" t="s">
        <v>4258</v>
      </c>
      <c r="AC1034" s="1">
        <v>15</v>
      </c>
    </row>
    <row r="1035" spans="1:72" ht="13.5" customHeight="1">
      <c r="A1035" s="5" t="str">
        <f t="shared" si="53"/>
        <v>1861_화현내_0182</v>
      </c>
      <c r="B1035" s="1">
        <v>1861</v>
      </c>
      <c r="C1035" s="1" t="s">
        <v>9339</v>
      </c>
      <c r="D1035" s="1" t="s">
        <v>9340</v>
      </c>
      <c r="E1035" s="1">
        <v>1034</v>
      </c>
      <c r="F1035" s="1">
        <v>6</v>
      </c>
      <c r="G1035" s="1" t="s">
        <v>2529</v>
      </c>
      <c r="H1035" s="1" t="s">
        <v>4196</v>
      </c>
      <c r="I1035" s="1">
        <v>11</v>
      </c>
      <c r="L1035" s="1">
        <v>5</v>
      </c>
      <c r="M1035" s="1" t="s">
        <v>8425</v>
      </c>
      <c r="N1035" s="1" t="s">
        <v>8426</v>
      </c>
      <c r="T1035" s="1" t="s">
        <v>8777</v>
      </c>
      <c r="U1035" s="1" t="s">
        <v>110</v>
      </c>
      <c r="V1035" s="1" t="s">
        <v>4271</v>
      </c>
      <c r="W1035" s="1" t="s">
        <v>135</v>
      </c>
      <c r="X1035" s="1" t="s">
        <v>8778</v>
      </c>
      <c r="Y1035" s="1" t="s">
        <v>2743</v>
      </c>
      <c r="Z1035" s="1" t="s">
        <v>4613</v>
      </c>
      <c r="AC1035" s="1">
        <v>49</v>
      </c>
      <c r="AD1035" s="1" t="s">
        <v>405</v>
      </c>
      <c r="AE1035" s="1" t="s">
        <v>5233</v>
      </c>
      <c r="AJ1035" s="1" t="s">
        <v>17</v>
      </c>
      <c r="AK1035" s="1" t="s">
        <v>5254</v>
      </c>
      <c r="AL1035" s="1" t="s">
        <v>95</v>
      </c>
      <c r="AM1035" s="1" t="s">
        <v>5256</v>
      </c>
      <c r="AT1035" s="1" t="s">
        <v>110</v>
      </c>
      <c r="AU1035" s="1" t="s">
        <v>4271</v>
      </c>
      <c r="AV1035" s="1" t="s">
        <v>2903</v>
      </c>
      <c r="AW1035" s="1" t="s">
        <v>5428</v>
      </c>
      <c r="BG1035" s="1" t="s">
        <v>110</v>
      </c>
      <c r="BH1035" s="1" t="s">
        <v>4271</v>
      </c>
      <c r="BI1035" s="1" t="s">
        <v>2943</v>
      </c>
      <c r="BJ1035" s="1" t="s">
        <v>6022</v>
      </c>
      <c r="BM1035" s="1" t="s">
        <v>2944</v>
      </c>
      <c r="BN1035" s="1" t="s">
        <v>5465</v>
      </c>
      <c r="BO1035" s="1" t="s">
        <v>110</v>
      </c>
      <c r="BP1035" s="1" t="s">
        <v>4271</v>
      </c>
      <c r="BQ1035" s="1" t="s">
        <v>2945</v>
      </c>
      <c r="BR1035" s="1" t="s">
        <v>6923</v>
      </c>
      <c r="BS1035" s="1" t="s">
        <v>1742</v>
      </c>
      <c r="BT1035" s="1" t="s">
        <v>5268</v>
      </c>
    </row>
    <row r="1036" spans="1:72" ht="13.5" customHeight="1">
      <c r="A1036" s="5" t="str">
        <f t="shared" si="53"/>
        <v>1861_화현내_0182</v>
      </c>
      <c r="B1036" s="1">
        <v>1861</v>
      </c>
      <c r="C1036" s="1" t="s">
        <v>9339</v>
      </c>
      <c r="D1036" s="1" t="s">
        <v>9340</v>
      </c>
      <c r="E1036" s="1">
        <v>1035</v>
      </c>
      <c r="F1036" s="1">
        <v>6</v>
      </c>
      <c r="G1036" s="1" t="s">
        <v>2529</v>
      </c>
      <c r="H1036" s="1" t="s">
        <v>4196</v>
      </c>
      <c r="I1036" s="1">
        <v>11</v>
      </c>
      <c r="L1036" s="1">
        <v>5</v>
      </c>
      <c r="M1036" s="1" t="s">
        <v>8425</v>
      </c>
      <c r="N1036" s="1" t="s">
        <v>8426</v>
      </c>
      <c r="S1036" s="1" t="s">
        <v>49</v>
      </c>
      <c r="T1036" s="1" t="s">
        <v>967</v>
      </c>
      <c r="W1036" s="1" t="s">
        <v>243</v>
      </c>
      <c r="X1036" s="1" t="s">
        <v>4339</v>
      </c>
      <c r="Y1036" s="1" t="s">
        <v>10</v>
      </c>
      <c r="Z1036" s="1" t="s">
        <v>4364</v>
      </c>
      <c r="AC1036" s="1">
        <v>42</v>
      </c>
      <c r="AD1036" s="1" t="s">
        <v>155</v>
      </c>
      <c r="AE1036" s="1" t="s">
        <v>5196</v>
      </c>
      <c r="AJ1036" s="1" t="s">
        <v>17</v>
      </c>
      <c r="AK1036" s="1" t="s">
        <v>5254</v>
      </c>
      <c r="AL1036" s="1" t="s">
        <v>238</v>
      </c>
      <c r="AM1036" s="1" t="s">
        <v>4856</v>
      </c>
      <c r="AT1036" s="1" t="s">
        <v>110</v>
      </c>
      <c r="AU1036" s="1" t="s">
        <v>4271</v>
      </c>
      <c r="AV1036" s="1" t="s">
        <v>2946</v>
      </c>
      <c r="AW1036" s="1" t="s">
        <v>5584</v>
      </c>
      <c r="BG1036" s="1" t="s">
        <v>110</v>
      </c>
      <c r="BH1036" s="1" t="s">
        <v>4271</v>
      </c>
      <c r="BI1036" s="1" t="s">
        <v>2884</v>
      </c>
      <c r="BJ1036" s="1" t="s">
        <v>4479</v>
      </c>
      <c r="BK1036" s="1" t="s">
        <v>110</v>
      </c>
      <c r="BL1036" s="1" t="s">
        <v>4271</v>
      </c>
      <c r="BM1036" s="1" t="s">
        <v>2947</v>
      </c>
      <c r="BN1036" s="1" t="s">
        <v>6465</v>
      </c>
      <c r="BO1036" s="1" t="s">
        <v>110</v>
      </c>
      <c r="BP1036" s="1" t="s">
        <v>4271</v>
      </c>
      <c r="BQ1036" s="1" t="s">
        <v>2948</v>
      </c>
      <c r="BR1036" s="1" t="s">
        <v>7712</v>
      </c>
      <c r="BS1036" s="1" t="s">
        <v>346</v>
      </c>
      <c r="BT1036" s="1" t="s">
        <v>5291</v>
      </c>
    </row>
    <row r="1037" spans="1:29" ht="13.5" customHeight="1">
      <c r="A1037" s="5" t="str">
        <f t="shared" si="53"/>
        <v>1861_화현내_0182</v>
      </c>
      <c r="B1037" s="1">
        <v>1861</v>
      </c>
      <c r="C1037" s="1" t="s">
        <v>9339</v>
      </c>
      <c r="D1037" s="1" t="s">
        <v>9340</v>
      </c>
      <c r="E1037" s="1">
        <v>1036</v>
      </c>
      <c r="F1037" s="1">
        <v>6</v>
      </c>
      <c r="G1037" s="1" t="s">
        <v>2529</v>
      </c>
      <c r="H1037" s="1" t="s">
        <v>4196</v>
      </c>
      <c r="I1037" s="1">
        <v>11</v>
      </c>
      <c r="L1037" s="1">
        <v>5</v>
      </c>
      <c r="M1037" s="1" t="s">
        <v>8425</v>
      </c>
      <c r="N1037" s="1" t="s">
        <v>8426</v>
      </c>
      <c r="S1037" s="1" t="s">
        <v>181</v>
      </c>
      <c r="T1037" s="1" t="s">
        <v>4259</v>
      </c>
      <c r="Y1037" s="1" t="s">
        <v>2949</v>
      </c>
      <c r="Z1037" s="1" t="s">
        <v>4732</v>
      </c>
      <c r="AC1037" s="1">
        <v>14</v>
      </c>
    </row>
    <row r="1038" spans="1:72" ht="13.5" customHeight="1">
      <c r="A1038" s="5" t="str">
        <f t="shared" si="53"/>
        <v>1861_화현내_0182</v>
      </c>
      <c r="B1038" s="1">
        <v>1861</v>
      </c>
      <c r="C1038" s="1" t="s">
        <v>9339</v>
      </c>
      <c r="D1038" s="1" t="s">
        <v>9340</v>
      </c>
      <c r="E1038" s="1">
        <v>1037</v>
      </c>
      <c r="F1038" s="1">
        <v>6</v>
      </c>
      <c r="G1038" s="1" t="s">
        <v>2529</v>
      </c>
      <c r="H1038" s="1" t="s">
        <v>4196</v>
      </c>
      <c r="I1038" s="1">
        <v>12</v>
      </c>
      <c r="J1038" s="1" t="s">
        <v>2950</v>
      </c>
      <c r="K1038" s="1" t="s">
        <v>7414</v>
      </c>
      <c r="L1038" s="1">
        <v>1</v>
      </c>
      <c r="M1038" s="1" t="s">
        <v>2950</v>
      </c>
      <c r="N1038" s="1" t="s">
        <v>7414</v>
      </c>
      <c r="T1038" s="1" t="s">
        <v>9207</v>
      </c>
      <c r="U1038" s="1" t="s">
        <v>110</v>
      </c>
      <c r="V1038" s="1" t="s">
        <v>4271</v>
      </c>
      <c r="W1038" s="1" t="s">
        <v>139</v>
      </c>
      <c r="X1038" s="1" t="s">
        <v>9208</v>
      </c>
      <c r="Y1038" s="1" t="s">
        <v>2951</v>
      </c>
      <c r="Z1038" s="1" t="s">
        <v>4731</v>
      </c>
      <c r="AC1038" s="1">
        <v>58</v>
      </c>
      <c r="AD1038" s="1" t="s">
        <v>433</v>
      </c>
      <c r="AE1038" s="1" t="s">
        <v>5199</v>
      </c>
      <c r="AJ1038" s="1" t="s">
        <v>17</v>
      </c>
      <c r="AK1038" s="1" t="s">
        <v>5254</v>
      </c>
      <c r="AL1038" s="1" t="s">
        <v>141</v>
      </c>
      <c r="AM1038" s="1" t="s">
        <v>5296</v>
      </c>
      <c r="AT1038" s="1" t="s">
        <v>110</v>
      </c>
      <c r="AU1038" s="1" t="s">
        <v>4271</v>
      </c>
      <c r="AV1038" s="1" t="s">
        <v>936</v>
      </c>
      <c r="AW1038" s="1" t="s">
        <v>5583</v>
      </c>
      <c r="BG1038" s="1" t="s">
        <v>110</v>
      </c>
      <c r="BH1038" s="1" t="s">
        <v>4271</v>
      </c>
      <c r="BI1038" s="1" t="s">
        <v>658</v>
      </c>
      <c r="BJ1038" s="1" t="s">
        <v>6149</v>
      </c>
      <c r="BK1038" s="1" t="s">
        <v>110</v>
      </c>
      <c r="BL1038" s="1" t="s">
        <v>4271</v>
      </c>
      <c r="BM1038" s="1" t="s">
        <v>2952</v>
      </c>
      <c r="BN1038" s="1" t="s">
        <v>6595</v>
      </c>
      <c r="BO1038" s="1" t="s">
        <v>110</v>
      </c>
      <c r="BP1038" s="1" t="s">
        <v>4271</v>
      </c>
      <c r="BQ1038" s="1" t="s">
        <v>2953</v>
      </c>
      <c r="BR1038" s="1" t="s">
        <v>7626</v>
      </c>
      <c r="BS1038" s="1" t="s">
        <v>125</v>
      </c>
      <c r="BT1038" s="1" t="s">
        <v>5270</v>
      </c>
    </row>
    <row r="1039" spans="1:72" ht="13.5" customHeight="1">
      <c r="A1039" s="5" t="str">
        <f t="shared" si="53"/>
        <v>1861_화현내_0182</v>
      </c>
      <c r="B1039" s="1">
        <v>1861</v>
      </c>
      <c r="C1039" s="1" t="s">
        <v>9339</v>
      </c>
      <c r="D1039" s="1" t="s">
        <v>9340</v>
      </c>
      <c r="E1039" s="1">
        <v>1038</v>
      </c>
      <c r="F1039" s="1">
        <v>6</v>
      </c>
      <c r="G1039" s="1" t="s">
        <v>2529</v>
      </c>
      <c r="H1039" s="1" t="s">
        <v>4196</v>
      </c>
      <c r="I1039" s="1">
        <v>12</v>
      </c>
      <c r="L1039" s="1">
        <v>1</v>
      </c>
      <c r="M1039" s="1" t="s">
        <v>2950</v>
      </c>
      <c r="N1039" s="1" t="s">
        <v>7414</v>
      </c>
      <c r="S1039" s="1" t="s">
        <v>49</v>
      </c>
      <c r="T1039" s="1" t="s">
        <v>967</v>
      </c>
      <c r="W1039" s="1" t="s">
        <v>97</v>
      </c>
      <c r="X1039" s="1" t="s">
        <v>8809</v>
      </c>
      <c r="Y1039" s="1" t="s">
        <v>10</v>
      </c>
      <c r="Z1039" s="1" t="s">
        <v>4364</v>
      </c>
      <c r="AC1039" s="1">
        <v>58</v>
      </c>
      <c r="AD1039" s="1" t="s">
        <v>433</v>
      </c>
      <c r="AE1039" s="1" t="s">
        <v>5199</v>
      </c>
      <c r="AJ1039" s="1" t="s">
        <v>17</v>
      </c>
      <c r="AK1039" s="1" t="s">
        <v>5254</v>
      </c>
      <c r="AL1039" s="1" t="s">
        <v>88</v>
      </c>
      <c r="AM1039" s="1" t="s">
        <v>7489</v>
      </c>
      <c r="AT1039" s="1" t="s">
        <v>110</v>
      </c>
      <c r="AU1039" s="1" t="s">
        <v>4271</v>
      </c>
      <c r="AV1039" s="1" t="s">
        <v>2954</v>
      </c>
      <c r="AW1039" s="1" t="s">
        <v>5582</v>
      </c>
      <c r="BG1039" s="1" t="s">
        <v>110</v>
      </c>
      <c r="BH1039" s="1" t="s">
        <v>4271</v>
      </c>
      <c r="BI1039" s="1" t="s">
        <v>2533</v>
      </c>
      <c r="BJ1039" s="1" t="s">
        <v>6047</v>
      </c>
      <c r="BK1039" s="1" t="s">
        <v>855</v>
      </c>
      <c r="BL1039" s="1" t="s">
        <v>5338</v>
      </c>
      <c r="BM1039" s="1" t="s">
        <v>2955</v>
      </c>
      <c r="BN1039" s="1" t="s">
        <v>6594</v>
      </c>
      <c r="BO1039" s="1" t="s">
        <v>105</v>
      </c>
      <c r="BP1039" s="1" t="s">
        <v>4280</v>
      </c>
      <c r="BQ1039" s="1" t="s">
        <v>2956</v>
      </c>
      <c r="BR1039" s="1" t="s">
        <v>7711</v>
      </c>
      <c r="BS1039" s="1" t="s">
        <v>346</v>
      </c>
      <c r="BT1039" s="1" t="s">
        <v>5291</v>
      </c>
    </row>
    <row r="1040" spans="1:31" ht="13.5" customHeight="1">
      <c r="A1040" s="5" t="str">
        <f t="shared" si="53"/>
        <v>1861_화현내_0182</v>
      </c>
      <c r="B1040" s="1">
        <v>1861</v>
      </c>
      <c r="C1040" s="1" t="s">
        <v>9339</v>
      </c>
      <c r="D1040" s="1" t="s">
        <v>9340</v>
      </c>
      <c r="E1040" s="1">
        <v>1039</v>
      </c>
      <c r="F1040" s="1">
        <v>6</v>
      </c>
      <c r="G1040" s="1" t="s">
        <v>2529</v>
      </c>
      <c r="H1040" s="1" t="s">
        <v>4196</v>
      </c>
      <c r="I1040" s="1">
        <v>12</v>
      </c>
      <c r="L1040" s="1">
        <v>1</v>
      </c>
      <c r="M1040" s="1" t="s">
        <v>2950</v>
      </c>
      <c r="N1040" s="1" t="s">
        <v>7414</v>
      </c>
      <c r="S1040" s="1" t="s">
        <v>181</v>
      </c>
      <c r="T1040" s="1" t="s">
        <v>4259</v>
      </c>
      <c r="Y1040" s="1" t="s">
        <v>1789</v>
      </c>
      <c r="Z1040" s="1" t="s">
        <v>4730</v>
      </c>
      <c r="AC1040" s="1">
        <v>10</v>
      </c>
      <c r="AD1040" s="1" t="s">
        <v>693</v>
      </c>
      <c r="AE1040" s="1" t="s">
        <v>5213</v>
      </c>
    </row>
    <row r="1041" spans="1:72" ht="13.5" customHeight="1">
      <c r="A1041" s="5" t="str">
        <f aca="true" t="shared" si="54" ref="A1041:A1057">HYPERLINK("http://kyu.snu.ac.kr/sdhj/index.jsp?type=hj/GK14782_00IH_0001_0183.jpg","1861_화현내_0183")</f>
        <v>1861_화현내_0183</v>
      </c>
      <c r="B1041" s="1">
        <v>1861</v>
      </c>
      <c r="C1041" s="1" t="s">
        <v>9339</v>
      </c>
      <c r="D1041" s="1" t="s">
        <v>9340</v>
      </c>
      <c r="E1041" s="1">
        <v>1040</v>
      </c>
      <c r="F1041" s="1">
        <v>6</v>
      </c>
      <c r="G1041" s="1" t="s">
        <v>2529</v>
      </c>
      <c r="H1041" s="1" t="s">
        <v>4196</v>
      </c>
      <c r="I1041" s="1">
        <v>12</v>
      </c>
      <c r="L1041" s="1">
        <v>2</v>
      </c>
      <c r="M1041" s="1" t="s">
        <v>8427</v>
      </c>
      <c r="N1041" s="1" t="s">
        <v>8428</v>
      </c>
      <c r="T1041" s="1" t="s">
        <v>8893</v>
      </c>
      <c r="U1041" s="1" t="s">
        <v>110</v>
      </c>
      <c r="V1041" s="1" t="s">
        <v>4271</v>
      </c>
      <c r="W1041" s="1" t="s">
        <v>2653</v>
      </c>
      <c r="X1041" s="1" t="s">
        <v>4345</v>
      </c>
      <c r="Y1041" s="1" t="s">
        <v>2957</v>
      </c>
      <c r="Z1041" s="1" t="s">
        <v>4680</v>
      </c>
      <c r="AC1041" s="1">
        <v>43</v>
      </c>
      <c r="AD1041" s="1" t="s">
        <v>136</v>
      </c>
      <c r="AE1041" s="1" t="s">
        <v>5237</v>
      </c>
      <c r="AJ1041" s="1" t="s">
        <v>17</v>
      </c>
      <c r="AK1041" s="1" t="s">
        <v>5254</v>
      </c>
      <c r="AL1041" s="1" t="s">
        <v>914</v>
      </c>
      <c r="AM1041" s="1" t="s">
        <v>5284</v>
      </c>
      <c r="AT1041" s="1" t="s">
        <v>110</v>
      </c>
      <c r="AU1041" s="1" t="s">
        <v>4271</v>
      </c>
      <c r="AV1041" s="1" t="s">
        <v>2958</v>
      </c>
      <c r="AW1041" s="1" t="s">
        <v>5510</v>
      </c>
      <c r="BG1041" s="1" t="s">
        <v>2959</v>
      </c>
      <c r="BH1041" s="1" t="s">
        <v>7513</v>
      </c>
      <c r="BI1041" s="1" t="s">
        <v>2960</v>
      </c>
      <c r="BJ1041" s="1" t="s">
        <v>6148</v>
      </c>
      <c r="BK1041" s="1" t="s">
        <v>110</v>
      </c>
      <c r="BL1041" s="1" t="s">
        <v>4271</v>
      </c>
      <c r="BM1041" s="1" t="s">
        <v>2656</v>
      </c>
      <c r="BN1041" s="1" t="s">
        <v>6578</v>
      </c>
      <c r="BO1041" s="1" t="s">
        <v>110</v>
      </c>
      <c r="BP1041" s="1" t="s">
        <v>4271</v>
      </c>
      <c r="BQ1041" s="1" t="s">
        <v>2961</v>
      </c>
      <c r="BR1041" s="1" t="s">
        <v>7623</v>
      </c>
      <c r="BS1041" s="1" t="s">
        <v>88</v>
      </c>
      <c r="BT1041" s="1" t="s">
        <v>7489</v>
      </c>
    </row>
    <row r="1042" spans="1:72" ht="13.5" customHeight="1">
      <c r="A1042" s="5" t="str">
        <f t="shared" si="54"/>
        <v>1861_화현내_0183</v>
      </c>
      <c r="B1042" s="1">
        <v>1861</v>
      </c>
      <c r="C1042" s="1" t="s">
        <v>9339</v>
      </c>
      <c r="D1042" s="1" t="s">
        <v>9340</v>
      </c>
      <c r="E1042" s="1">
        <v>1041</v>
      </c>
      <c r="F1042" s="1">
        <v>6</v>
      </c>
      <c r="G1042" s="1" t="s">
        <v>2529</v>
      </c>
      <c r="H1042" s="1" t="s">
        <v>4196</v>
      </c>
      <c r="I1042" s="1">
        <v>12</v>
      </c>
      <c r="L1042" s="1">
        <v>2</v>
      </c>
      <c r="M1042" s="1" t="s">
        <v>8427</v>
      </c>
      <c r="N1042" s="1" t="s">
        <v>8428</v>
      </c>
      <c r="S1042" s="1" t="s">
        <v>49</v>
      </c>
      <c r="T1042" s="1" t="s">
        <v>967</v>
      </c>
      <c r="W1042" s="1" t="s">
        <v>160</v>
      </c>
      <c r="X1042" s="1" t="s">
        <v>4340</v>
      </c>
      <c r="Y1042" s="1" t="s">
        <v>10</v>
      </c>
      <c r="Z1042" s="1" t="s">
        <v>4364</v>
      </c>
      <c r="AC1042" s="1">
        <v>43</v>
      </c>
      <c r="AD1042" s="1" t="s">
        <v>136</v>
      </c>
      <c r="AE1042" s="1" t="s">
        <v>5237</v>
      </c>
      <c r="AJ1042" s="1" t="s">
        <v>17</v>
      </c>
      <c r="AK1042" s="1" t="s">
        <v>5254</v>
      </c>
      <c r="AL1042" s="1" t="s">
        <v>95</v>
      </c>
      <c r="AM1042" s="1" t="s">
        <v>5256</v>
      </c>
      <c r="AT1042" s="1" t="s">
        <v>110</v>
      </c>
      <c r="AU1042" s="1" t="s">
        <v>4271</v>
      </c>
      <c r="AV1042" s="1" t="s">
        <v>2962</v>
      </c>
      <c r="AW1042" s="1" t="s">
        <v>5581</v>
      </c>
      <c r="BG1042" s="1" t="s">
        <v>110</v>
      </c>
      <c r="BH1042" s="1" t="s">
        <v>4271</v>
      </c>
      <c r="BI1042" s="1" t="s">
        <v>2963</v>
      </c>
      <c r="BJ1042" s="1" t="s">
        <v>4577</v>
      </c>
      <c r="BK1042" s="1" t="s">
        <v>110</v>
      </c>
      <c r="BL1042" s="1" t="s">
        <v>4271</v>
      </c>
      <c r="BM1042" s="1" t="s">
        <v>2964</v>
      </c>
      <c r="BN1042" s="1" t="s">
        <v>6593</v>
      </c>
      <c r="BQ1042" s="1" t="s">
        <v>2965</v>
      </c>
      <c r="BR1042" s="1" t="s">
        <v>7867</v>
      </c>
      <c r="BS1042" s="1" t="s">
        <v>141</v>
      </c>
      <c r="BT1042" s="1" t="s">
        <v>5296</v>
      </c>
    </row>
    <row r="1043" spans="1:29" ht="13.5" customHeight="1">
      <c r="A1043" s="5" t="str">
        <f t="shared" si="54"/>
        <v>1861_화현내_0183</v>
      </c>
      <c r="B1043" s="1">
        <v>1861</v>
      </c>
      <c r="C1043" s="1" t="s">
        <v>9339</v>
      </c>
      <c r="D1043" s="1" t="s">
        <v>9340</v>
      </c>
      <c r="E1043" s="1">
        <v>1042</v>
      </c>
      <c r="F1043" s="1">
        <v>6</v>
      </c>
      <c r="G1043" s="1" t="s">
        <v>2529</v>
      </c>
      <c r="H1043" s="1" t="s">
        <v>4196</v>
      </c>
      <c r="I1043" s="1">
        <v>12</v>
      </c>
      <c r="L1043" s="1">
        <v>2</v>
      </c>
      <c r="M1043" s="1" t="s">
        <v>8427</v>
      </c>
      <c r="N1043" s="1" t="s">
        <v>8428</v>
      </c>
      <c r="S1043" s="1" t="s">
        <v>181</v>
      </c>
      <c r="T1043" s="1" t="s">
        <v>4259</v>
      </c>
      <c r="Y1043" s="1" t="s">
        <v>2966</v>
      </c>
      <c r="Z1043" s="1" t="s">
        <v>4729</v>
      </c>
      <c r="AC1043" s="1">
        <v>13</v>
      </c>
    </row>
    <row r="1044" spans="1:72" ht="13.5" customHeight="1">
      <c r="A1044" s="5" t="str">
        <f t="shared" si="54"/>
        <v>1861_화현내_0183</v>
      </c>
      <c r="B1044" s="1">
        <v>1861</v>
      </c>
      <c r="C1044" s="1" t="s">
        <v>9339</v>
      </c>
      <c r="D1044" s="1" t="s">
        <v>9340</v>
      </c>
      <c r="E1044" s="1">
        <v>1043</v>
      </c>
      <c r="F1044" s="1">
        <v>6</v>
      </c>
      <c r="G1044" s="1" t="s">
        <v>2529</v>
      </c>
      <c r="H1044" s="1" t="s">
        <v>4196</v>
      </c>
      <c r="I1044" s="1">
        <v>12</v>
      </c>
      <c r="L1044" s="1">
        <v>3</v>
      </c>
      <c r="M1044" s="1" t="s">
        <v>8429</v>
      </c>
      <c r="N1044" s="1" t="s">
        <v>8430</v>
      </c>
      <c r="O1044" s="1" t="s">
        <v>6</v>
      </c>
      <c r="P1044" s="1" t="s">
        <v>4255</v>
      </c>
      <c r="T1044" s="1" t="s">
        <v>8850</v>
      </c>
      <c r="U1044" s="1" t="s">
        <v>110</v>
      </c>
      <c r="V1044" s="1" t="s">
        <v>4271</v>
      </c>
      <c r="W1044" s="1" t="s">
        <v>139</v>
      </c>
      <c r="X1044" s="1" t="s">
        <v>9209</v>
      </c>
      <c r="Y1044" s="1" t="s">
        <v>2967</v>
      </c>
      <c r="Z1044" s="1" t="s">
        <v>4728</v>
      </c>
      <c r="AC1044" s="1">
        <v>35</v>
      </c>
      <c r="AJ1044" s="1" t="s">
        <v>17</v>
      </c>
      <c r="AK1044" s="1" t="s">
        <v>5254</v>
      </c>
      <c r="AL1044" s="1" t="s">
        <v>141</v>
      </c>
      <c r="AM1044" s="1" t="s">
        <v>5296</v>
      </c>
      <c r="AT1044" s="1" t="s">
        <v>110</v>
      </c>
      <c r="AU1044" s="1" t="s">
        <v>4271</v>
      </c>
      <c r="AV1044" s="1" t="s">
        <v>2968</v>
      </c>
      <c r="AW1044" s="1" t="s">
        <v>4416</v>
      </c>
      <c r="BG1044" s="1" t="s">
        <v>110</v>
      </c>
      <c r="BH1044" s="1" t="s">
        <v>4271</v>
      </c>
      <c r="BI1044" s="1" t="s">
        <v>2969</v>
      </c>
      <c r="BJ1044" s="1" t="s">
        <v>6147</v>
      </c>
      <c r="BK1044" s="1" t="s">
        <v>110</v>
      </c>
      <c r="BL1044" s="1" t="s">
        <v>4271</v>
      </c>
      <c r="BM1044" s="1" t="s">
        <v>2970</v>
      </c>
      <c r="BN1044" s="1" t="s">
        <v>6592</v>
      </c>
      <c r="BO1044" s="1" t="s">
        <v>110</v>
      </c>
      <c r="BP1044" s="1" t="s">
        <v>4271</v>
      </c>
      <c r="BQ1044" s="1" t="s">
        <v>2971</v>
      </c>
      <c r="BR1044" s="1" t="s">
        <v>7036</v>
      </c>
      <c r="BS1044" s="1" t="s">
        <v>41</v>
      </c>
      <c r="BT1044" s="1" t="s">
        <v>5259</v>
      </c>
    </row>
    <row r="1045" spans="1:72" ht="13.5" customHeight="1">
      <c r="A1045" s="5" t="str">
        <f t="shared" si="54"/>
        <v>1861_화현내_0183</v>
      </c>
      <c r="B1045" s="1">
        <v>1861</v>
      </c>
      <c r="C1045" s="1" t="s">
        <v>9339</v>
      </c>
      <c r="D1045" s="1" t="s">
        <v>9340</v>
      </c>
      <c r="E1045" s="1">
        <v>1044</v>
      </c>
      <c r="F1045" s="1">
        <v>6</v>
      </c>
      <c r="G1045" s="1" t="s">
        <v>2529</v>
      </c>
      <c r="H1045" s="1" t="s">
        <v>4196</v>
      </c>
      <c r="I1045" s="1">
        <v>12</v>
      </c>
      <c r="L1045" s="1">
        <v>3</v>
      </c>
      <c r="M1045" s="1" t="s">
        <v>8429</v>
      </c>
      <c r="N1045" s="1" t="s">
        <v>8430</v>
      </c>
      <c r="S1045" s="1" t="s">
        <v>49</v>
      </c>
      <c r="T1045" s="1" t="s">
        <v>967</v>
      </c>
      <c r="W1045" s="1" t="s">
        <v>290</v>
      </c>
      <c r="X1045" s="1" t="s">
        <v>4337</v>
      </c>
      <c r="Y1045" s="1" t="s">
        <v>10</v>
      </c>
      <c r="Z1045" s="1" t="s">
        <v>4364</v>
      </c>
      <c r="AC1045" s="1">
        <v>35</v>
      </c>
      <c r="AJ1045" s="1" t="s">
        <v>17</v>
      </c>
      <c r="AK1045" s="1" t="s">
        <v>5254</v>
      </c>
      <c r="AL1045" s="1" t="s">
        <v>130</v>
      </c>
      <c r="AM1045" s="1" t="s">
        <v>5257</v>
      </c>
      <c r="AT1045" s="1" t="s">
        <v>105</v>
      </c>
      <c r="AU1045" s="1" t="s">
        <v>4280</v>
      </c>
      <c r="AV1045" s="1" t="s">
        <v>2972</v>
      </c>
      <c r="AW1045" s="1" t="s">
        <v>5580</v>
      </c>
      <c r="BG1045" s="1" t="s">
        <v>105</v>
      </c>
      <c r="BH1045" s="1" t="s">
        <v>4280</v>
      </c>
      <c r="BI1045" s="1" t="s">
        <v>2973</v>
      </c>
      <c r="BJ1045" s="1" t="s">
        <v>6146</v>
      </c>
      <c r="BK1045" s="1" t="s">
        <v>105</v>
      </c>
      <c r="BL1045" s="1" t="s">
        <v>4280</v>
      </c>
      <c r="BM1045" s="1" t="s">
        <v>632</v>
      </c>
      <c r="BN1045" s="1" t="s">
        <v>5137</v>
      </c>
      <c r="BO1045" s="1" t="s">
        <v>105</v>
      </c>
      <c r="BP1045" s="1" t="s">
        <v>4280</v>
      </c>
      <c r="BQ1045" s="1" t="s">
        <v>2974</v>
      </c>
      <c r="BR1045" s="1" t="s">
        <v>7703</v>
      </c>
      <c r="BS1045" s="1" t="s">
        <v>141</v>
      </c>
      <c r="BT1045" s="1" t="s">
        <v>5296</v>
      </c>
    </row>
    <row r="1046" spans="1:72" ht="13.5" customHeight="1">
      <c r="A1046" s="5" t="str">
        <f t="shared" si="54"/>
        <v>1861_화현내_0183</v>
      </c>
      <c r="B1046" s="1">
        <v>1861</v>
      </c>
      <c r="C1046" s="1" t="s">
        <v>9339</v>
      </c>
      <c r="D1046" s="1" t="s">
        <v>9340</v>
      </c>
      <c r="E1046" s="1">
        <v>1045</v>
      </c>
      <c r="F1046" s="1">
        <v>6</v>
      </c>
      <c r="G1046" s="1" t="s">
        <v>2529</v>
      </c>
      <c r="H1046" s="1" t="s">
        <v>4196</v>
      </c>
      <c r="I1046" s="1">
        <v>12</v>
      </c>
      <c r="L1046" s="1">
        <v>4</v>
      </c>
      <c r="M1046" s="1" t="s">
        <v>9210</v>
      </c>
      <c r="N1046" s="1" t="s">
        <v>8431</v>
      </c>
      <c r="T1046" s="1" t="s">
        <v>9211</v>
      </c>
      <c r="U1046" s="1" t="s">
        <v>110</v>
      </c>
      <c r="V1046" s="1" t="s">
        <v>4271</v>
      </c>
      <c r="W1046" s="1" t="s">
        <v>219</v>
      </c>
      <c r="X1046" s="1" t="s">
        <v>4346</v>
      </c>
      <c r="Y1046" s="1" t="s">
        <v>7374</v>
      </c>
      <c r="Z1046" s="1" t="s">
        <v>4727</v>
      </c>
      <c r="AC1046" s="1">
        <v>45</v>
      </c>
      <c r="AD1046" s="1" t="s">
        <v>73</v>
      </c>
      <c r="AE1046" s="1" t="s">
        <v>5197</v>
      </c>
      <c r="AJ1046" s="1" t="s">
        <v>17</v>
      </c>
      <c r="AK1046" s="1" t="s">
        <v>5254</v>
      </c>
      <c r="AL1046" s="1" t="s">
        <v>91</v>
      </c>
      <c r="AM1046" s="1" t="s">
        <v>5274</v>
      </c>
      <c r="AT1046" s="1" t="s">
        <v>110</v>
      </c>
      <c r="AU1046" s="1" t="s">
        <v>4271</v>
      </c>
      <c r="AV1046" s="1" t="s">
        <v>2975</v>
      </c>
      <c r="AW1046" s="1" t="s">
        <v>4655</v>
      </c>
      <c r="BG1046" s="1" t="s">
        <v>110</v>
      </c>
      <c r="BH1046" s="1" t="s">
        <v>4271</v>
      </c>
      <c r="BI1046" s="1" t="s">
        <v>1123</v>
      </c>
      <c r="BJ1046" s="1" t="s">
        <v>5535</v>
      </c>
      <c r="BM1046" s="1" t="s">
        <v>2976</v>
      </c>
      <c r="BN1046" s="1" t="s">
        <v>6107</v>
      </c>
      <c r="BO1046" s="1" t="s">
        <v>110</v>
      </c>
      <c r="BP1046" s="1" t="s">
        <v>4271</v>
      </c>
      <c r="BQ1046" s="1" t="s">
        <v>2977</v>
      </c>
      <c r="BR1046" s="1" t="s">
        <v>7006</v>
      </c>
      <c r="BS1046" s="1" t="s">
        <v>95</v>
      </c>
      <c r="BT1046" s="1" t="s">
        <v>5256</v>
      </c>
    </row>
    <row r="1047" spans="1:72" ht="13.5" customHeight="1">
      <c r="A1047" s="5" t="str">
        <f t="shared" si="54"/>
        <v>1861_화현내_0183</v>
      </c>
      <c r="B1047" s="1">
        <v>1861</v>
      </c>
      <c r="C1047" s="1" t="s">
        <v>9339</v>
      </c>
      <c r="D1047" s="1" t="s">
        <v>9340</v>
      </c>
      <c r="E1047" s="1">
        <v>1046</v>
      </c>
      <c r="F1047" s="1">
        <v>6</v>
      </c>
      <c r="G1047" s="1" t="s">
        <v>2529</v>
      </c>
      <c r="H1047" s="1" t="s">
        <v>4196</v>
      </c>
      <c r="I1047" s="1">
        <v>12</v>
      </c>
      <c r="L1047" s="1">
        <v>4</v>
      </c>
      <c r="M1047" s="1" t="s">
        <v>9210</v>
      </c>
      <c r="N1047" s="1" t="s">
        <v>8431</v>
      </c>
      <c r="S1047" s="1" t="s">
        <v>49</v>
      </c>
      <c r="T1047" s="1" t="s">
        <v>967</v>
      </c>
      <c r="W1047" s="1" t="s">
        <v>97</v>
      </c>
      <c r="X1047" s="1" t="s">
        <v>9212</v>
      </c>
      <c r="Y1047" s="1" t="s">
        <v>10</v>
      </c>
      <c r="Z1047" s="1" t="s">
        <v>4364</v>
      </c>
      <c r="AC1047" s="1">
        <v>43</v>
      </c>
      <c r="AD1047" s="1" t="s">
        <v>136</v>
      </c>
      <c r="AE1047" s="1" t="s">
        <v>5237</v>
      </c>
      <c r="AJ1047" s="1" t="s">
        <v>17</v>
      </c>
      <c r="AK1047" s="1" t="s">
        <v>5254</v>
      </c>
      <c r="AL1047" s="1" t="s">
        <v>88</v>
      </c>
      <c r="AM1047" s="1" t="s">
        <v>7489</v>
      </c>
      <c r="AT1047" s="1" t="s">
        <v>105</v>
      </c>
      <c r="AU1047" s="1" t="s">
        <v>4280</v>
      </c>
      <c r="AV1047" s="1" t="s">
        <v>1203</v>
      </c>
      <c r="AW1047" s="1" t="s">
        <v>5579</v>
      </c>
      <c r="BI1047" s="1" t="s">
        <v>2978</v>
      </c>
      <c r="BJ1047" s="1" t="s">
        <v>6145</v>
      </c>
      <c r="BM1047" s="1" t="s">
        <v>2979</v>
      </c>
      <c r="BN1047" s="1" t="s">
        <v>4535</v>
      </c>
      <c r="BO1047" s="1" t="s">
        <v>105</v>
      </c>
      <c r="BP1047" s="1" t="s">
        <v>4280</v>
      </c>
      <c r="BQ1047" s="1" t="s">
        <v>2980</v>
      </c>
      <c r="BR1047" s="1" t="s">
        <v>7753</v>
      </c>
      <c r="BS1047" s="1" t="s">
        <v>74</v>
      </c>
      <c r="BT1047" s="1" t="s">
        <v>4740</v>
      </c>
    </row>
    <row r="1048" spans="1:29" ht="13.5" customHeight="1">
      <c r="A1048" s="5" t="str">
        <f t="shared" si="54"/>
        <v>1861_화현내_0183</v>
      </c>
      <c r="B1048" s="1">
        <v>1861</v>
      </c>
      <c r="C1048" s="1" t="s">
        <v>9339</v>
      </c>
      <c r="D1048" s="1" t="s">
        <v>9340</v>
      </c>
      <c r="E1048" s="1">
        <v>1047</v>
      </c>
      <c r="F1048" s="1">
        <v>6</v>
      </c>
      <c r="G1048" s="1" t="s">
        <v>2529</v>
      </c>
      <c r="H1048" s="1" t="s">
        <v>4196</v>
      </c>
      <c r="I1048" s="1">
        <v>12</v>
      </c>
      <c r="L1048" s="1">
        <v>4</v>
      </c>
      <c r="M1048" s="1" t="s">
        <v>9210</v>
      </c>
      <c r="N1048" s="1" t="s">
        <v>8431</v>
      </c>
      <c r="S1048" s="1" t="s">
        <v>181</v>
      </c>
      <c r="T1048" s="1" t="s">
        <v>4259</v>
      </c>
      <c r="Y1048" s="1" t="s">
        <v>2981</v>
      </c>
      <c r="Z1048" s="1" t="s">
        <v>4726</v>
      </c>
      <c r="AC1048" s="1">
        <v>18</v>
      </c>
    </row>
    <row r="1049" spans="1:29" ht="13.5" customHeight="1">
      <c r="A1049" s="5" t="str">
        <f t="shared" si="54"/>
        <v>1861_화현내_0183</v>
      </c>
      <c r="B1049" s="1">
        <v>1861</v>
      </c>
      <c r="C1049" s="1" t="s">
        <v>9339</v>
      </c>
      <c r="D1049" s="1" t="s">
        <v>9340</v>
      </c>
      <c r="E1049" s="1">
        <v>1048</v>
      </c>
      <c r="F1049" s="1">
        <v>6</v>
      </c>
      <c r="G1049" s="1" t="s">
        <v>2529</v>
      </c>
      <c r="H1049" s="1" t="s">
        <v>4196</v>
      </c>
      <c r="I1049" s="1">
        <v>12</v>
      </c>
      <c r="L1049" s="1">
        <v>4</v>
      </c>
      <c r="M1049" s="1" t="s">
        <v>9210</v>
      </c>
      <c r="N1049" s="1" t="s">
        <v>8431</v>
      </c>
      <c r="S1049" s="1" t="s">
        <v>181</v>
      </c>
      <c r="T1049" s="1" t="s">
        <v>4259</v>
      </c>
      <c r="Y1049" s="1" t="s">
        <v>1175</v>
      </c>
      <c r="Z1049" s="1" t="s">
        <v>4725</v>
      </c>
      <c r="AC1049" s="1">
        <v>15</v>
      </c>
    </row>
    <row r="1050" spans="1:72" ht="13.5" customHeight="1">
      <c r="A1050" s="5" t="str">
        <f t="shared" si="54"/>
        <v>1861_화현내_0183</v>
      </c>
      <c r="B1050" s="1">
        <v>1861</v>
      </c>
      <c r="C1050" s="1" t="s">
        <v>9339</v>
      </c>
      <c r="D1050" s="1" t="s">
        <v>9340</v>
      </c>
      <c r="E1050" s="1">
        <v>1049</v>
      </c>
      <c r="F1050" s="1">
        <v>6</v>
      </c>
      <c r="G1050" s="1" t="s">
        <v>2529</v>
      </c>
      <c r="H1050" s="1" t="s">
        <v>4196</v>
      </c>
      <c r="I1050" s="1">
        <v>12</v>
      </c>
      <c r="L1050" s="1">
        <v>5</v>
      </c>
      <c r="M1050" s="1" t="s">
        <v>8432</v>
      </c>
      <c r="N1050" s="1" t="s">
        <v>8433</v>
      </c>
      <c r="O1050" s="1" t="s">
        <v>6</v>
      </c>
      <c r="P1050" s="1" t="s">
        <v>4255</v>
      </c>
      <c r="T1050" s="1" t="s">
        <v>8825</v>
      </c>
      <c r="U1050" s="1" t="s">
        <v>110</v>
      </c>
      <c r="V1050" s="1" t="s">
        <v>4271</v>
      </c>
      <c r="W1050" s="1" t="s">
        <v>97</v>
      </c>
      <c r="X1050" s="1" t="s">
        <v>8881</v>
      </c>
      <c r="Y1050" s="1" t="s">
        <v>2982</v>
      </c>
      <c r="Z1050" s="1" t="s">
        <v>4724</v>
      </c>
      <c r="AC1050" s="1">
        <v>41</v>
      </c>
      <c r="AD1050" s="1" t="s">
        <v>299</v>
      </c>
      <c r="AE1050" s="1" t="s">
        <v>5202</v>
      </c>
      <c r="AJ1050" s="1" t="s">
        <v>17</v>
      </c>
      <c r="AK1050" s="1" t="s">
        <v>5254</v>
      </c>
      <c r="AL1050" s="1" t="s">
        <v>88</v>
      </c>
      <c r="AM1050" s="1" t="s">
        <v>7489</v>
      </c>
      <c r="AT1050" s="1" t="s">
        <v>110</v>
      </c>
      <c r="AU1050" s="1" t="s">
        <v>4271</v>
      </c>
      <c r="AV1050" s="1" t="s">
        <v>2983</v>
      </c>
      <c r="AW1050" s="1" t="s">
        <v>5578</v>
      </c>
      <c r="BG1050" s="1" t="s">
        <v>110</v>
      </c>
      <c r="BH1050" s="1" t="s">
        <v>4271</v>
      </c>
      <c r="BI1050" s="1" t="s">
        <v>2984</v>
      </c>
      <c r="BJ1050" s="1" t="s">
        <v>6144</v>
      </c>
      <c r="BK1050" s="1" t="s">
        <v>110</v>
      </c>
      <c r="BL1050" s="1" t="s">
        <v>4271</v>
      </c>
      <c r="BM1050" s="1" t="s">
        <v>2985</v>
      </c>
      <c r="BN1050" s="1" t="s">
        <v>6591</v>
      </c>
      <c r="BQ1050" s="1" t="s">
        <v>2986</v>
      </c>
      <c r="BR1050" s="1" t="s">
        <v>7571</v>
      </c>
      <c r="BS1050" s="1" t="s">
        <v>79</v>
      </c>
      <c r="BT1050" s="1" t="s">
        <v>5283</v>
      </c>
    </row>
    <row r="1051" spans="1:72" ht="13.5" customHeight="1">
      <c r="A1051" s="5" t="str">
        <f t="shared" si="54"/>
        <v>1861_화현내_0183</v>
      </c>
      <c r="B1051" s="1">
        <v>1861</v>
      </c>
      <c r="C1051" s="1" t="s">
        <v>9339</v>
      </c>
      <c r="D1051" s="1" t="s">
        <v>9340</v>
      </c>
      <c r="E1051" s="1">
        <v>1050</v>
      </c>
      <c r="F1051" s="1">
        <v>6</v>
      </c>
      <c r="G1051" s="1" t="s">
        <v>2529</v>
      </c>
      <c r="H1051" s="1" t="s">
        <v>4196</v>
      </c>
      <c r="I1051" s="1">
        <v>12</v>
      </c>
      <c r="L1051" s="1">
        <v>5</v>
      </c>
      <c r="M1051" s="1" t="s">
        <v>8432</v>
      </c>
      <c r="N1051" s="1" t="s">
        <v>8433</v>
      </c>
      <c r="S1051" s="1" t="s">
        <v>49</v>
      </c>
      <c r="T1051" s="1" t="s">
        <v>967</v>
      </c>
      <c r="W1051" s="1" t="s">
        <v>139</v>
      </c>
      <c r="X1051" s="1" t="s">
        <v>9133</v>
      </c>
      <c r="Y1051" s="1" t="s">
        <v>10</v>
      </c>
      <c r="Z1051" s="1" t="s">
        <v>4364</v>
      </c>
      <c r="AC1051" s="1">
        <v>41</v>
      </c>
      <c r="AJ1051" s="1" t="s">
        <v>17</v>
      </c>
      <c r="AK1051" s="1" t="s">
        <v>5254</v>
      </c>
      <c r="AL1051" s="1" t="s">
        <v>141</v>
      </c>
      <c r="AM1051" s="1" t="s">
        <v>5296</v>
      </c>
      <c r="AT1051" s="1" t="s">
        <v>110</v>
      </c>
      <c r="AU1051" s="1" t="s">
        <v>4271</v>
      </c>
      <c r="AV1051" s="1" t="s">
        <v>2987</v>
      </c>
      <c r="AW1051" s="1" t="s">
        <v>4645</v>
      </c>
      <c r="BG1051" s="1" t="s">
        <v>110</v>
      </c>
      <c r="BH1051" s="1" t="s">
        <v>4271</v>
      </c>
      <c r="BI1051" s="1" t="s">
        <v>2988</v>
      </c>
      <c r="BJ1051" s="1" t="s">
        <v>6143</v>
      </c>
      <c r="BM1051" s="1" t="s">
        <v>2796</v>
      </c>
      <c r="BN1051" s="1" t="s">
        <v>6018</v>
      </c>
      <c r="BO1051" s="1" t="s">
        <v>110</v>
      </c>
      <c r="BP1051" s="1" t="s">
        <v>4271</v>
      </c>
      <c r="BQ1051" s="1" t="s">
        <v>2989</v>
      </c>
      <c r="BR1051" s="1" t="s">
        <v>7768</v>
      </c>
      <c r="BS1051" s="1" t="s">
        <v>74</v>
      </c>
      <c r="BT1051" s="1" t="s">
        <v>4740</v>
      </c>
    </row>
    <row r="1052" spans="1:31" ht="13.5" customHeight="1">
      <c r="A1052" s="5" t="str">
        <f t="shared" si="54"/>
        <v>1861_화현내_0183</v>
      </c>
      <c r="B1052" s="1">
        <v>1861</v>
      </c>
      <c r="C1052" s="1" t="s">
        <v>9339</v>
      </c>
      <c r="D1052" s="1" t="s">
        <v>9340</v>
      </c>
      <c r="E1052" s="1">
        <v>1051</v>
      </c>
      <c r="F1052" s="1">
        <v>6</v>
      </c>
      <c r="G1052" s="1" t="s">
        <v>2529</v>
      </c>
      <c r="H1052" s="1" t="s">
        <v>4196</v>
      </c>
      <c r="I1052" s="1">
        <v>12</v>
      </c>
      <c r="L1052" s="1">
        <v>5</v>
      </c>
      <c r="M1052" s="1" t="s">
        <v>8432</v>
      </c>
      <c r="N1052" s="1" t="s">
        <v>8433</v>
      </c>
      <c r="S1052" s="1" t="s">
        <v>181</v>
      </c>
      <c r="T1052" s="1" t="s">
        <v>4259</v>
      </c>
      <c r="Y1052" s="1" t="s">
        <v>2990</v>
      </c>
      <c r="Z1052" s="1" t="s">
        <v>4723</v>
      </c>
      <c r="AC1052" s="1">
        <v>10</v>
      </c>
      <c r="AD1052" s="1" t="s">
        <v>693</v>
      </c>
      <c r="AE1052" s="1" t="s">
        <v>5213</v>
      </c>
    </row>
    <row r="1053" spans="1:72" ht="13.5" customHeight="1">
      <c r="A1053" s="5" t="str">
        <f t="shared" si="54"/>
        <v>1861_화현내_0183</v>
      </c>
      <c r="B1053" s="1">
        <v>1861</v>
      </c>
      <c r="C1053" s="1" t="s">
        <v>9339</v>
      </c>
      <c r="D1053" s="1" t="s">
        <v>9340</v>
      </c>
      <c r="E1053" s="1">
        <v>1052</v>
      </c>
      <c r="F1053" s="1">
        <v>6</v>
      </c>
      <c r="G1053" s="1" t="s">
        <v>2529</v>
      </c>
      <c r="H1053" s="1" t="s">
        <v>4196</v>
      </c>
      <c r="I1053" s="1">
        <v>13</v>
      </c>
      <c r="J1053" s="1" t="s">
        <v>2991</v>
      </c>
      <c r="K1053" s="1" t="s">
        <v>9213</v>
      </c>
      <c r="L1053" s="1">
        <v>1</v>
      </c>
      <c r="M1053" s="1" t="s">
        <v>2991</v>
      </c>
      <c r="N1053" s="1" t="s">
        <v>7433</v>
      </c>
      <c r="T1053" s="1" t="s">
        <v>9095</v>
      </c>
      <c r="U1053" s="1" t="s">
        <v>110</v>
      </c>
      <c r="V1053" s="1" t="s">
        <v>4271</v>
      </c>
      <c r="W1053" s="1" t="s">
        <v>290</v>
      </c>
      <c r="X1053" s="1" t="s">
        <v>4337</v>
      </c>
      <c r="Y1053" s="1" t="s">
        <v>2992</v>
      </c>
      <c r="Z1053" s="1" t="s">
        <v>7471</v>
      </c>
      <c r="AC1053" s="1">
        <v>42</v>
      </c>
      <c r="AD1053" s="1" t="s">
        <v>556</v>
      </c>
      <c r="AE1053" s="1" t="s">
        <v>5204</v>
      </c>
      <c r="AJ1053" s="1" t="s">
        <v>17</v>
      </c>
      <c r="AK1053" s="1" t="s">
        <v>5254</v>
      </c>
      <c r="AL1053" s="1" t="s">
        <v>130</v>
      </c>
      <c r="AM1053" s="1" t="s">
        <v>5257</v>
      </c>
      <c r="AT1053" s="1" t="s">
        <v>110</v>
      </c>
      <c r="AU1053" s="1" t="s">
        <v>4271</v>
      </c>
      <c r="AV1053" s="1" t="s">
        <v>2993</v>
      </c>
      <c r="AW1053" s="1" t="s">
        <v>5577</v>
      </c>
      <c r="BG1053" s="1" t="s">
        <v>110</v>
      </c>
      <c r="BH1053" s="1" t="s">
        <v>4271</v>
      </c>
      <c r="BI1053" s="1" t="s">
        <v>2994</v>
      </c>
      <c r="BJ1053" s="1" t="s">
        <v>6142</v>
      </c>
      <c r="BK1053" s="1" t="s">
        <v>110</v>
      </c>
      <c r="BL1053" s="1" t="s">
        <v>4271</v>
      </c>
      <c r="BM1053" s="1" t="s">
        <v>2916</v>
      </c>
      <c r="BN1053" s="1" t="s">
        <v>6153</v>
      </c>
      <c r="BQ1053" s="1" t="s">
        <v>2995</v>
      </c>
      <c r="BR1053" s="1" t="s">
        <v>7687</v>
      </c>
      <c r="BS1053" s="1" t="s">
        <v>88</v>
      </c>
      <c r="BT1053" s="1" t="s">
        <v>7489</v>
      </c>
    </row>
    <row r="1054" spans="1:72" ht="13.5" customHeight="1">
      <c r="A1054" s="5" t="str">
        <f t="shared" si="54"/>
        <v>1861_화현내_0183</v>
      </c>
      <c r="B1054" s="1">
        <v>1861</v>
      </c>
      <c r="C1054" s="1" t="s">
        <v>9339</v>
      </c>
      <c r="D1054" s="1" t="s">
        <v>9340</v>
      </c>
      <c r="E1054" s="1">
        <v>1053</v>
      </c>
      <c r="F1054" s="1">
        <v>6</v>
      </c>
      <c r="G1054" s="1" t="s">
        <v>2529</v>
      </c>
      <c r="H1054" s="1" t="s">
        <v>4196</v>
      </c>
      <c r="I1054" s="1">
        <v>13</v>
      </c>
      <c r="L1054" s="1">
        <v>1</v>
      </c>
      <c r="M1054" s="1" t="s">
        <v>2991</v>
      </c>
      <c r="N1054" s="1" t="s">
        <v>7433</v>
      </c>
      <c r="S1054" s="1" t="s">
        <v>49</v>
      </c>
      <c r="T1054" s="1" t="s">
        <v>967</v>
      </c>
      <c r="W1054" s="1" t="s">
        <v>135</v>
      </c>
      <c r="X1054" s="1" t="s">
        <v>9214</v>
      </c>
      <c r="Y1054" s="1" t="s">
        <v>10</v>
      </c>
      <c r="Z1054" s="1" t="s">
        <v>4364</v>
      </c>
      <c r="AC1054" s="1">
        <v>62</v>
      </c>
      <c r="AJ1054" s="1" t="s">
        <v>17</v>
      </c>
      <c r="AK1054" s="1" t="s">
        <v>5254</v>
      </c>
      <c r="AL1054" s="1" t="s">
        <v>95</v>
      </c>
      <c r="AM1054" s="1" t="s">
        <v>5256</v>
      </c>
      <c r="AT1054" s="1" t="s">
        <v>105</v>
      </c>
      <c r="AU1054" s="1" t="s">
        <v>4280</v>
      </c>
      <c r="AV1054" s="1" t="s">
        <v>1379</v>
      </c>
      <c r="AW1054" s="1" t="s">
        <v>5044</v>
      </c>
      <c r="BG1054" s="1" t="s">
        <v>105</v>
      </c>
      <c r="BH1054" s="1" t="s">
        <v>4280</v>
      </c>
      <c r="BI1054" s="1" t="s">
        <v>2996</v>
      </c>
      <c r="BJ1054" s="1" t="s">
        <v>6141</v>
      </c>
      <c r="BK1054" s="1" t="s">
        <v>105</v>
      </c>
      <c r="BL1054" s="1" t="s">
        <v>4280</v>
      </c>
      <c r="BM1054" s="1" t="s">
        <v>2997</v>
      </c>
      <c r="BN1054" s="1" t="s">
        <v>6590</v>
      </c>
      <c r="BO1054" s="1" t="s">
        <v>105</v>
      </c>
      <c r="BP1054" s="1" t="s">
        <v>4280</v>
      </c>
      <c r="BQ1054" s="1" t="s">
        <v>2998</v>
      </c>
      <c r="BR1054" s="1" t="s">
        <v>7035</v>
      </c>
      <c r="BS1054" s="1" t="s">
        <v>74</v>
      </c>
      <c r="BT1054" s="1" t="s">
        <v>4740</v>
      </c>
    </row>
    <row r="1055" spans="1:29" ht="13.5" customHeight="1">
      <c r="A1055" s="5" t="str">
        <f t="shared" si="54"/>
        <v>1861_화현내_0183</v>
      </c>
      <c r="B1055" s="1">
        <v>1861</v>
      </c>
      <c r="C1055" s="1" t="s">
        <v>9339</v>
      </c>
      <c r="D1055" s="1" t="s">
        <v>9340</v>
      </c>
      <c r="E1055" s="1">
        <v>1054</v>
      </c>
      <c r="F1055" s="1">
        <v>6</v>
      </c>
      <c r="G1055" s="1" t="s">
        <v>2529</v>
      </c>
      <c r="H1055" s="1" t="s">
        <v>4196</v>
      </c>
      <c r="I1055" s="1">
        <v>13</v>
      </c>
      <c r="L1055" s="1">
        <v>1</v>
      </c>
      <c r="M1055" s="1" t="s">
        <v>2991</v>
      </c>
      <c r="N1055" s="1" t="s">
        <v>7433</v>
      </c>
      <c r="S1055" s="1" t="s">
        <v>181</v>
      </c>
      <c r="T1055" s="1" t="s">
        <v>4259</v>
      </c>
      <c r="Y1055" s="1" t="s">
        <v>2999</v>
      </c>
      <c r="Z1055" s="1" t="s">
        <v>4722</v>
      </c>
      <c r="AC1055" s="1">
        <v>18</v>
      </c>
    </row>
    <row r="1056" spans="1:29" ht="13.5" customHeight="1">
      <c r="A1056" s="5" t="str">
        <f t="shared" si="54"/>
        <v>1861_화현내_0183</v>
      </c>
      <c r="B1056" s="1">
        <v>1861</v>
      </c>
      <c r="C1056" s="1" t="s">
        <v>9339</v>
      </c>
      <c r="D1056" s="1" t="s">
        <v>9340</v>
      </c>
      <c r="E1056" s="1">
        <v>1055</v>
      </c>
      <c r="F1056" s="1">
        <v>6</v>
      </c>
      <c r="G1056" s="1" t="s">
        <v>2529</v>
      </c>
      <c r="H1056" s="1" t="s">
        <v>4196</v>
      </c>
      <c r="I1056" s="1">
        <v>13</v>
      </c>
      <c r="L1056" s="1">
        <v>1</v>
      </c>
      <c r="M1056" s="1" t="s">
        <v>2991</v>
      </c>
      <c r="N1056" s="1" t="s">
        <v>7433</v>
      </c>
      <c r="S1056" s="1" t="s">
        <v>184</v>
      </c>
      <c r="T1056" s="1" t="s">
        <v>4260</v>
      </c>
      <c r="W1056" s="1" t="s">
        <v>38</v>
      </c>
      <c r="X1056" s="1" t="s">
        <v>4338</v>
      </c>
      <c r="Y1056" s="1" t="s">
        <v>10</v>
      </c>
      <c r="Z1056" s="1" t="s">
        <v>4364</v>
      </c>
      <c r="AC1056" s="1">
        <v>22</v>
      </c>
    </row>
    <row r="1057" spans="1:72" ht="13.5" customHeight="1">
      <c r="A1057" s="5" t="str">
        <f t="shared" si="54"/>
        <v>1861_화현내_0183</v>
      </c>
      <c r="B1057" s="1">
        <v>1861</v>
      </c>
      <c r="C1057" s="1" t="s">
        <v>9339</v>
      </c>
      <c r="D1057" s="1" t="s">
        <v>9340</v>
      </c>
      <c r="E1057" s="1">
        <v>1056</v>
      </c>
      <c r="F1057" s="1">
        <v>6</v>
      </c>
      <c r="G1057" s="1" t="s">
        <v>2529</v>
      </c>
      <c r="H1057" s="1" t="s">
        <v>4196</v>
      </c>
      <c r="I1057" s="1">
        <v>13</v>
      </c>
      <c r="L1057" s="1">
        <v>2</v>
      </c>
      <c r="M1057" s="1" t="s">
        <v>8434</v>
      </c>
      <c r="N1057" s="1" t="s">
        <v>8435</v>
      </c>
      <c r="T1057" s="1" t="s">
        <v>8749</v>
      </c>
      <c r="U1057" s="1" t="s">
        <v>110</v>
      </c>
      <c r="V1057" s="1" t="s">
        <v>4271</v>
      </c>
      <c r="W1057" s="1" t="s">
        <v>139</v>
      </c>
      <c r="X1057" s="1" t="s">
        <v>9156</v>
      </c>
      <c r="Y1057" s="1" t="s">
        <v>3000</v>
      </c>
      <c r="Z1057" s="1" t="s">
        <v>4721</v>
      </c>
      <c r="AC1057" s="1">
        <v>40</v>
      </c>
      <c r="AD1057" s="1" t="s">
        <v>40</v>
      </c>
      <c r="AE1057" s="1" t="s">
        <v>5219</v>
      </c>
      <c r="AJ1057" s="1" t="s">
        <v>17</v>
      </c>
      <c r="AK1057" s="1" t="s">
        <v>5254</v>
      </c>
      <c r="AL1057" s="1" t="s">
        <v>141</v>
      </c>
      <c r="AM1057" s="1" t="s">
        <v>5296</v>
      </c>
      <c r="AT1057" s="1" t="s">
        <v>110</v>
      </c>
      <c r="AU1057" s="1" t="s">
        <v>4271</v>
      </c>
      <c r="AV1057" s="1" t="s">
        <v>3001</v>
      </c>
      <c r="AW1057" s="1" t="s">
        <v>4524</v>
      </c>
      <c r="BG1057" s="1" t="s">
        <v>1304</v>
      </c>
      <c r="BH1057" s="1" t="s">
        <v>5334</v>
      </c>
      <c r="BI1057" s="1" t="s">
        <v>3002</v>
      </c>
      <c r="BJ1057" s="1" t="s">
        <v>5454</v>
      </c>
      <c r="BK1057" s="1" t="s">
        <v>855</v>
      </c>
      <c r="BL1057" s="1" t="s">
        <v>5338</v>
      </c>
      <c r="BM1057" s="1" t="s">
        <v>3003</v>
      </c>
      <c r="BN1057" s="1" t="s">
        <v>6045</v>
      </c>
      <c r="BO1057" s="1" t="s">
        <v>110</v>
      </c>
      <c r="BP1057" s="1" t="s">
        <v>4271</v>
      </c>
      <c r="BQ1057" s="1" t="s">
        <v>3004</v>
      </c>
      <c r="BR1057" s="1" t="s">
        <v>7034</v>
      </c>
      <c r="BS1057" s="1" t="s">
        <v>95</v>
      </c>
      <c r="BT1057" s="1" t="s">
        <v>5256</v>
      </c>
    </row>
    <row r="1058" spans="1:72" ht="13.5" customHeight="1">
      <c r="A1058" s="5" t="str">
        <f aca="true" t="shared" si="55" ref="A1058:A1077">HYPERLINK("http://kyu.snu.ac.kr/sdhj/index.jsp?type=hj/GK14782_00IH_0001_0184.jpg","1861_화현내_0184")</f>
        <v>1861_화현내_0184</v>
      </c>
      <c r="B1058" s="1">
        <v>1861</v>
      </c>
      <c r="C1058" s="1" t="s">
        <v>9339</v>
      </c>
      <c r="D1058" s="1" t="s">
        <v>9340</v>
      </c>
      <c r="E1058" s="1">
        <v>1057</v>
      </c>
      <c r="F1058" s="1">
        <v>6</v>
      </c>
      <c r="G1058" s="1" t="s">
        <v>2529</v>
      </c>
      <c r="H1058" s="1" t="s">
        <v>4196</v>
      </c>
      <c r="I1058" s="1">
        <v>13</v>
      </c>
      <c r="L1058" s="1">
        <v>2</v>
      </c>
      <c r="M1058" s="1" t="s">
        <v>8434</v>
      </c>
      <c r="N1058" s="1" t="s">
        <v>8435</v>
      </c>
      <c r="S1058" s="1" t="s">
        <v>49</v>
      </c>
      <c r="T1058" s="1" t="s">
        <v>967</v>
      </c>
      <c r="W1058" s="1" t="s">
        <v>288</v>
      </c>
      <c r="X1058" s="1" t="s">
        <v>4347</v>
      </c>
      <c r="Y1058" s="1" t="s">
        <v>10</v>
      </c>
      <c r="Z1058" s="1" t="s">
        <v>4364</v>
      </c>
      <c r="AC1058" s="1">
        <v>40</v>
      </c>
      <c r="AJ1058" s="1" t="s">
        <v>17</v>
      </c>
      <c r="AK1058" s="1" t="s">
        <v>5254</v>
      </c>
      <c r="AL1058" s="1" t="s">
        <v>1742</v>
      </c>
      <c r="AM1058" s="1" t="s">
        <v>5268</v>
      </c>
      <c r="AT1058" s="1" t="s">
        <v>105</v>
      </c>
      <c r="AU1058" s="1" t="s">
        <v>4280</v>
      </c>
      <c r="AV1058" s="1" t="s">
        <v>3005</v>
      </c>
      <c r="AW1058" s="1" t="s">
        <v>5576</v>
      </c>
      <c r="BG1058" s="1" t="s">
        <v>105</v>
      </c>
      <c r="BH1058" s="1" t="s">
        <v>4280</v>
      </c>
      <c r="BI1058" s="1" t="s">
        <v>3006</v>
      </c>
      <c r="BJ1058" s="1" t="s">
        <v>6140</v>
      </c>
      <c r="BK1058" s="1" t="s">
        <v>105</v>
      </c>
      <c r="BL1058" s="1" t="s">
        <v>4280</v>
      </c>
      <c r="BM1058" s="1" t="s">
        <v>3007</v>
      </c>
      <c r="BN1058" s="1" t="s">
        <v>6589</v>
      </c>
      <c r="BO1058" s="1" t="s">
        <v>105</v>
      </c>
      <c r="BP1058" s="1" t="s">
        <v>4280</v>
      </c>
      <c r="BQ1058" s="1" t="s">
        <v>3008</v>
      </c>
      <c r="BR1058" s="1" t="s">
        <v>7033</v>
      </c>
      <c r="BS1058" s="1" t="s">
        <v>41</v>
      </c>
      <c r="BT1058" s="1" t="s">
        <v>5259</v>
      </c>
    </row>
    <row r="1059" spans="1:29" ht="13.5" customHeight="1">
      <c r="A1059" s="5" t="str">
        <f t="shared" si="55"/>
        <v>1861_화현내_0184</v>
      </c>
      <c r="B1059" s="1">
        <v>1861</v>
      </c>
      <c r="C1059" s="1" t="s">
        <v>9339</v>
      </c>
      <c r="D1059" s="1" t="s">
        <v>9340</v>
      </c>
      <c r="E1059" s="1">
        <v>1058</v>
      </c>
      <c r="F1059" s="1">
        <v>6</v>
      </c>
      <c r="G1059" s="1" t="s">
        <v>2529</v>
      </c>
      <c r="H1059" s="1" t="s">
        <v>4196</v>
      </c>
      <c r="I1059" s="1">
        <v>13</v>
      </c>
      <c r="L1059" s="1">
        <v>2</v>
      </c>
      <c r="M1059" s="1" t="s">
        <v>8434</v>
      </c>
      <c r="N1059" s="1" t="s">
        <v>8435</v>
      </c>
      <c r="S1059" s="1" t="s">
        <v>181</v>
      </c>
      <c r="T1059" s="1" t="s">
        <v>4259</v>
      </c>
      <c r="Y1059" s="1" t="s">
        <v>3009</v>
      </c>
      <c r="Z1059" s="1" t="s">
        <v>4720</v>
      </c>
      <c r="AC1059" s="1">
        <v>10</v>
      </c>
    </row>
    <row r="1060" spans="1:72" ht="13.5" customHeight="1">
      <c r="A1060" s="5" t="str">
        <f t="shared" si="55"/>
        <v>1861_화현내_0184</v>
      </c>
      <c r="B1060" s="1">
        <v>1861</v>
      </c>
      <c r="C1060" s="1" t="s">
        <v>9339</v>
      </c>
      <c r="D1060" s="1" t="s">
        <v>9340</v>
      </c>
      <c r="E1060" s="1">
        <v>1059</v>
      </c>
      <c r="F1060" s="1">
        <v>6</v>
      </c>
      <c r="G1060" s="1" t="s">
        <v>2529</v>
      </c>
      <c r="H1060" s="1" t="s">
        <v>4196</v>
      </c>
      <c r="I1060" s="1">
        <v>13</v>
      </c>
      <c r="L1060" s="1">
        <v>3</v>
      </c>
      <c r="M1060" s="1" t="s">
        <v>8436</v>
      </c>
      <c r="N1060" s="1" t="s">
        <v>8437</v>
      </c>
      <c r="T1060" s="1" t="s">
        <v>8770</v>
      </c>
      <c r="W1060" s="1" t="s">
        <v>288</v>
      </c>
      <c r="X1060" s="1" t="s">
        <v>4347</v>
      </c>
      <c r="Y1060" s="1" t="s">
        <v>479</v>
      </c>
      <c r="Z1060" s="1" t="s">
        <v>7477</v>
      </c>
      <c r="AC1060" s="1">
        <v>45</v>
      </c>
      <c r="AD1060" s="1" t="s">
        <v>90</v>
      </c>
      <c r="AE1060" s="1" t="s">
        <v>5195</v>
      </c>
      <c r="AJ1060" s="1" t="s">
        <v>17</v>
      </c>
      <c r="AK1060" s="1" t="s">
        <v>5254</v>
      </c>
      <c r="AL1060" s="1" t="s">
        <v>1742</v>
      </c>
      <c r="AM1060" s="1" t="s">
        <v>5268</v>
      </c>
      <c r="AT1060" s="1" t="s">
        <v>110</v>
      </c>
      <c r="AU1060" s="1" t="s">
        <v>4271</v>
      </c>
      <c r="AV1060" s="1" t="s">
        <v>3010</v>
      </c>
      <c r="AW1060" s="1" t="s">
        <v>7506</v>
      </c>
      <c r="BG1060" s="1" t="s">
        <v>110</v>
      </c>
      <c r="BH1060" s="1" t="s">
        <v>4271</v>
      </c>
      <c r="BI1060" s="1" t="s">
        <v>313</v>
      </c>
      <c r="BJ1060" s="1" t="s">
        <v>5934</v>
      </c>
      <c r="BK1060" s="1" t="s">
        <v>105</v>
      </c>
      <c r="BL1060" s="1" t="s">
        <v>4280</v>
      </c>
      <c r="BM1060" s="1" t="s">
        <v>3011</v>
      </c>
      <c r="BN1060" s="1" t="s">
        <v>6501</v>
      </c>
      <c r="BO1060" s="1" t="s">
        <v>1304</v>
      </c>
      <c r="BP1060" s="1" t="s">
        <v>5334</v>
      </c>
      <c r="BQ1060" s="1" t="s">
        <v>3012</v>
      </c>
      <c r="BR1060" s="1" t="s">
        <v>9215</v>
      </c>
      <c r="BS1060" s="1" t="s">
        <v>95</v>
      </c>
      <c r="BT1060" s="1" t="s">
        <v>5256</v>
      </c>
    </row>
    <row r="1061" spans="1:72" ht="13.5" customHeight="1">
      <c r="A1061" s="5" t="str">
        <f t="shared" si="55"/>
        <v>1861_화현내_0184</v>
      </c>
      <c r="B1061" s="1">
        <v>1861</v>
      </c>
      <c r="C1061" s="1" t="s">
        <v>9339</v>
      </c>
      <c r="D1061" s="1" t="s">
        <v>9340</v>
      </c>
      <c r="E1061" s="1">
        <v>1060</v>
      </c>
      <c r="F1061" s="1">
        <v>6</v>
      </c>
      <c r="G1061" s="1" t="s">
        <v>2529</v>
      </c>
      <c r="H1061" s="1" t="s">
        <v>4196</v>
      </c>
      <c r="I1061" s="1">
        <v>13</v>
      </c>
      <c r="L1061" s="1">
        <v>3</v>
      </c>
      <c r="M1061" s="1" t="s">
        <v>8436</v>
      </c>
      <c r="N1061" s="1" t="s">
        <v>8437</v>
      </c>
      <c r="S1061" s="1" t="s">
        <v>49</v>
      </c>
      <c r="T1061" s="1" t="s">
        <v>967</v>
      </c>
      <c r="W1061" s="1" t="s">
        <v>135</v>
      </c>
      <c r="X1061" s="1" t="s">
        <v>9023</v>
      </c>
      <c r="Y1061" s="1" t="s">
        <v>10</v>
      </c>
      <c r="Z1061" s="1" t="s">
        <v>4364</v>
      </c>
      <c r="AC1061" s="1">
        <v>45</v>
      </c>
      <c r="AJ1061" s="1" t="s">
        <v>17</v>
      </c>
      <c r="AK1061" s="1" t="s">
        <v>5254</v>
      </c>
      <c r="AL1061" s="1" t="s">
        <v>74</v>
      </c>
      <c r="AM1061" s="1" t="s">
        <v>4740</v>
      </c>
      <c r="AT1061" s="1" t="s">
        <v>105</v>
      </c>
      <c r="AU1061" s="1" t="s">
        <v>4280</v>
      </c>
      <c r="AV1061" s="1" t="s">
        <v>2779</v>
      </c>
      <c r="AW1061" s="1" t="s">
        <v>5575</v>
      </c>
      <c r="BG1061" s="1" t="s">
        <v>105</v>
      </c>
      <c r="BH1061" s="1" t="s">
        <v>4280</v>
      </c>
      <c r="BI1061" s="1" t="s">
        <v>3013</v>
      </c>
      <c r="BJ1061" s="1" t="s">
        <v>6139</v>
      </c>
      <c r="BK1061" s="1" t="s">
        <v>105</v>
      </c>
      <c r="BL1061" s="1" t="s">
        <v>4280</v>
      </c>
      <c r="BM1061" s="1" t="s">
        <v>2743</v>
      </c>
      <c r="BN1061" s="1" t="s">
        <v>4613</v>
      </c>
      <c r="BO1061" s="1" t="s">
        <v>105</v>
      </c>
      <c r="BP1061" s="1" t="s">
        <v>4280</v>
      </c>
      <c r="BQ1061" s="1" t="s">
        <v>1757</v>
      </c>
      <c r="BR1061" s="1" t="s">
        <v>6918</v>
      </c>
      <c r="BS1061" s="1" t="s">
        <v>388</v>
      </c>
      <c r="BT1061" s="1" t="s">
        <v>5267</v>
      </c>
    </row>
    <row r="1062" spans="1:29" ht="13.5" customHeight="1">
      <c r="A1062" s="5" t="str">
        <f t="shared" si="55"/>
        <v>1861_화현내_0184</v>
      </c>
      <c r="B1062" s="1">
        <v>1861</v>
      </c>
      <c r="C1062" s="1" t="s">
        <v>9339</v>
      </c>
      <c r="D1062" s="1" t="s">
        <v>9340</v>
      </c>
      <c r="E1062" s="1">
        <v>1061</v>
      </c>
      <c r="F1062" s="1">
        <v>6</v>
      </c>
      <c r="G1062" s="1" t="s">
        <v>2529</v>
      </c>
      <c r="H1062" s="1" t="s">
        <v>4196</v>
      </c>
      <c r="I1062" s="1">
        <v>13</v>
      </c>
      <c r="L1062" s="1">
        <v>3</v>
      </c>
      <c r="M1062" s="1" t="s">
        <v>8436</v>
      </c>
      <c r="N1062" s="1" t="s">
        <v>8437</v>
      </c>
      <c r="S1062" s="1" t="s">
        <v>181</v>
      </c>
      <c r="T1062" s="1" t="s">
        <v>4259</v>
      </c>
      <c r="Y1062" s="1" t="s">
        <v>3014</v>
      </c>
      <c r="Z1062" s="1" t="s">
        <v>4719</v>
      </c>
      <c r="AC1062" s="1">
        <v>17</v>
      </c>
    </row>
    <row r="1063" spans="1:29" ht="13.5" customHeight="1">
      <c r="A1063" s="5" t="str">
        <f t="shared" si="55"/>
        <v>1861_화현내_0184</v>
      </c>
      <c r="B1063" s="1">
        <v>1861</v>
      </c>
      <c r="C1063" s="1" t="s">
        <v>9339</v>
      </c>
      <c r="D1063" s="1" t="s">
        <v>9340</v>
      </c>
      <c r="E1063" s="1">
        <v>1062</v>
      </c>
      <c r="F1063" s="1">
        <v>6</v>
      </c>
      <c r="G1063" s="1" t="s">
        <v>2529</v>
      </c>
      <c r="H1063" s="1" t="s">
        <v>4196</v>
      </c>
      <c r="I1063" s="1">
        <v>13</v>
      </c>
      <c r="L1063" s="1">
        <v>3</v>
      </c>
      <c r="M1063" s="1" t="s">
        <v>8436</v>
      </c>
      <c r="N1063" s="1" t="s">
        <v>8437</v>
      </c>
      <c r="S1063" s="1" t="s">
        <v>131</v>
      </c>
      <c r="T1063" s="1" t="s">
        <v>4263</v>
      </c>
      <c r="Y1063" s="1" t="s">
        <v>2365</v>
      </c>
      <c r="Z1063" s="1" t="s">
        <v>4718</v>
      </c>
      <c r="AC1063" s="1">
        <v>23</v>
      </c>
    </row>
    <row r="1064" spans="1:31" ht="13.5" customHeight="1">
      <c r="A1064" s="5" t="str">
        <f t="shared" si="55"/>
        <v>1861_화현내_0184</v>
      </c>
      <c r="B1064" s="1">
        <v>1861</v>
      </c>
      <c r="C1064" s="1" t="s">
        <v>9339</v>
      </c>
      <c r="D1064" s="1" t="s">
        <v>9340</v>
      </c>
      <c r="E1064" s="1">
        <v>1063</v>
      </c>
      <c r="F1064" s="1">
        <v>6</v>
      </c>
      <c r="G1064" s="1" t="s">
        <v>2529</v>
      </c>
      <c r="H1064" s="1" t="s">
        <v>4196</v>
      </c>
      <c r="I1064" s="1">
        <v>13</v>
      </c>
      <c r="L1064" s="1">
        <v>3</v>
      </c>
      <c r="M1064" s="1" t="s">
        <v>8436</v>
      </c>
      <c r="N1064" s="1" t="s">
        <v>8437</v>
      </c>
      <c r="S1064" s="1" t="s">
        <v>1418</v>
      </c>
      <c r="T1064" s="1" t="s">
        <v>4262</v>
      </c>
      <c r="W1064" s="1" t="s">
        <v>97</v>
      </c>
      <c r="X1064" s="1" t="s">
        <v>8771</v>
      </c>
      <c r="Y1064" s="1" t="s">
        <v>10</v>
      </c>
      <c r="Z1064" s="1" t="s">
        <v>4364</v>
      </c>
      <c r="AC1064" s="1">
        <v>23</v>
      </c>
      <c r="AD1064" s="1" t="s">
        <v>359</v>
      </c>
      <c r="AE1064" s="1" t="s">
        <v>5217</v>
      </c>
    </row>
    <row r="1065" spans="1:72" ht="13.5" customHeight="1">
      <c r="A1065" s="5" t="str">
        <f t="shared" si="55"/>
        <v>1861_화현내_0184</v>
      </c>
      <c r="B1065" s="1">
        <v>1861</v>
      </c>
      <c r="C1065" s="1" t="s">
        <v>9339</v>
      </c>
      <c r="D1065" s="1" t="s">
        <v>9340</v>
      </c>
      <c r="E1065" s="1">
        <v>1064</v>
      </c>
      <c r="F1065" s="1">
        <v>6</v>
      </c>
      <c r="G1065" s="1" t="s">
        <v>2529</v>
      </c>
      <c r="H1065" s="1" t="s">
        <v>4196</v>
      </c>
      <c r="I1065" s="1">
        <v>13</v>
      </c>
      <c r="L1065" s="1">
        <v>4</v>
      </c>
      <c r="M1065" s="1" t="s">
        <v>8438</v>
      </c>
      <c r="N1065" s="1" t="s">
        <v>8439</v>
      </c>
      <c r="T1065" s="1" t="s">
        <v>8944</v>
      </c>
      <c r="U1065" s="1" t="s">
        <v>110</v>
      </c>
      <c r="V1065" s="1" t="s">
        <v>4271</v>
      </c>
      <c r="W1065" s="1" t="s">
        <v>97</v>
      </c>
      <c r="X1065" s="1" t="s">
        <v>8946</v>
      </c>
      <c r="Y1065" s="1" t="s">
        <v>538</v>
      </c>
      <c r="Z1065" s="1" t="s">
        <v>4283</v>
      </c>
      <c r="AC1065" s="1">
        <v>18</v>
      </c>
      <c r="AD1065" s="1" t="s">
        <v>188</v>
      </c>
      <c r="AE1065" s="1" t="s">
        <v>5193</v>
      </c>
      <c r="AJ1065" s="1" t="s">
        <v>17</v>
      </c>
      <c r="AK1065" s="1" t="s">
        <v>5254</v>
      </c>
      <c r="AL1065" s="1" t="s">
        <v>88</v>
      </c>
      <c r="AM1065" s="1" t="s">
        <v>7489</v>
      </c>
      <c r="AT1065" s="1" t="s">
        <v>110</v>
      </c>
      <c r="AU1065" s="1" t="s">
        <v>4271</v>
      </c>
      <c r="AV1065" s="1" t="s">
        <v>3015</v>
      </c>
      <c r="AW1065" s="1" t="s">
        <v>5574</v>
      </c>
      <c r="BG1065" s="1" t="s">
        <v>110</v>
      </c>
      <c r="BH1065" s="1" t="s">
        <v>4271</v>
      </c>
      <c r="BI1065" s="1" t="s">
        <v>3016</v>
      </c>
      <c r="BJ1065" s="1" t="s">
        <v>5372</v>
      </c>
      <c r="BM1065" s="1" t="s">
        <v>3017</v>
      </c>
      <c r="BN1065" s="1" t="s">
        <v>5983</v>
      </c>
      <c r="BQ1065" s="1" t="s">
        <v>3018</v>
      </c>
      <c r="BR1065" s="1" t="s">
        <v>7032</v>
      </c>
      <c r="BS1065" s="1" t="s">
        <v>130</v>
      </c>
      <c r="BT1065" s="1" t="s">
        <v>5257</v>
      </c>
    </row>
    <row r="1066" spans="1:29" ht="13.5" customHeight="1">
      <c r="A1066" s="5" t="str">
        <f t="shared" si="55"/>
        <v>1861_화현내_0184</v>
      </c>
      <c r="B1066" s="1">
        <v>1861</v>
      </c>
      <c r="C1066" s="1" t="s">
        <v>9339</v>
      </c>
      <c r="D1066" s="1" t="s">
        <v>9340</v>
      </c>
      <c r="E1066" s="1">
        <v>1065</v>
      </c>
      <c r="F1066" s="1">
        <v>6</v>
      </c>
      <c r="G1066" s="1" t="s">
        <v>2529</v>
      </c>
      <c r="H1066" s="1" t="s">
        <v>4196</v>
      </c>
      <c r="I1066" s="1">
        <v>13</v>
      </c>
      <c r="L1066" s="1">
        <v>4</v>
      </c>
      <c r="M1066" s="1" t="s">
        <v>8438</v>
      </c>
      <c r="N1066" s="1" t="s">
        <v>8439</v>
      </c>
      <c r="S1066" s="1" t="s">
        <v>96</v>
      </c>
      <c r="T1066" s="1" t="s">
        <v>4261</v>
      </c>
      <c r="W1066" s="1" t="s">
        <v>290</v>
      </c>
      <c r="X1066" s="1" t="s">
        <v>4337</v>
      </c>
      <c r="Y1066" s="1" t="s">
        <v>10</v>
      </c>
      <c r="Z1066" s="1" t="s">
        <v>4364</v>
      </c>
      <c r="AC1066" s="1">
        <v>44</v>
      </c>
    </row>
    <row r="1067" spans="1:29" ht="13.5" customHeight="1">
      <c r="A1067" s="5" t="str">
        <f t="shared" si="55"/>
        <v>1861_화현내_0184</v>
      </c>
      <c r="B1067" s="1">
        <v>1861</v>
      </c>
      <c r="C1067" s="1" t="s">
        <v>9339</v>
      </c>
      <c r="D1067" s="1" t="s">
        <v>9340</v>
      </c>
      <c r="E1067" s="1">
        <v>1066</v>
      </c>
      <c r="F1067" s="1">
        <v>6</v>
      </c>
      <c r="G1067" s="1" t="s">
        <v>2529</v>
      </c>
      <c r="H1067" s="1" t="s">
        <v>4196</v>
      </c>
      <c r="I1067" s="1">
        <v>13</v>
      </c>
      <c r="L1067" s="1">
        <v>4</v>
      </c>
      <c r="M1067" s="1" t="s">
        <v>8438</v>
      </c>
      <c r="N1067" s="1" t="s">
        <v>8439</v>
      </c>
      <c r="S1067" s="1" t="s">
        <v>963</v>
      </c>
      <c r="T1067" s="1" t="s">
        <v>4267</v>
      </c>
      <c r="W1067" s="1" t="s">
        <v>288</v>
      </c>
      <c r="X1067" s="1" t="s">
        <v>4347</v>
      </c>
      <c r="Y1067" s="1" t="s">
        <v>10</v>
      </c>
      <c r="Z1067" s="1" t="s">
        <v>4364</v>
      </c>
      <c r="AC1067" s="1">
        <v>68</v>
      </c>
    </row>
    <row r="1068" spans="1:26" ht="13.5" customHeight="1">
      <c r="A1068" s="5" t="str">
        <f t="shared" si="55"/>
        <v>1861_화현내_0184</v>
      </c>
      <c r="B1068" s="1">
        <v>1861</v>
      </c>
      <c r="C1068" s="1" t="s">
        <v>9339</v>
      </c>
      <c r="D1068" s="1" t="s">
        <v>9340</v>
      </c>
      <c r="E1068" s="1">
        <v>1067</v>
      </c>
      <c r="F1068" s="1">
        <v>6</v>
      </c>
      <c r="G1068" s="1" t="s">
        <v>2529</v>
      </c>
      <c r="H1068" s="1" t="s">
        <v>4196</v>
      </c>
      <c r="I1068" s="1">
        <v>13</v>
      </c>
      <c r="L1068" s="1">
        <v>4</v>
      </c>
      <c r="M1068" s="1" t="s">
        <v>8438</v>
      </c>
      <c r="N1068" s="1" t="s">
        <v>8439</v>
      </c>
      <c r="S1068" s="1" t="s">
        <v>131</v>
      </c>
      <c r="T1068" s="1" t="s">
        <v>4263</v>
      </c>
      <c r="Y1068" s="1" t="s">
        <v>1297</v>
      </c>
      <c r="Z1068" s="1" t="s">
        <v>4717</v>
      </c>
    </row>
    <row r="1069" spans="1:26" ht="13.5" customHeight="1">
      <c r="A1069" s="5" t="str">
        <f t="shared" si="55"/>
        <v>1861_화현내_0184</v>
      </c>
      <c r="B1069" s="1">
        <v>1861</v>
      </c>
      <c r="C1069" s="1" t="s">
        <v>9339</v>
      </c>
      <c r="D1069" s="1" t="s">
        <v>9340</v>
      </c>
      <c r="E1069" s="1">
        <v>1068</v>
      </c>
      <c r="F1069" s="1">
        <v>6</v>
      </c>
      <c r="G1069" s="1" t="s">
        <v>2529</v>
      </c>
      <c r="H1069" s="1" t="s">
        <v>4196</v>
      </c>
      <c r="I1069" s="1">
        <v>13</v>
      </c>
      <c r="L1069" s="1">
        <v>4</v>
      </c>
      <c r="M1069" s="1" t="s">
        <v>8438</v>
      </c>
      <c r="N1069" s="1" t="s">
        <v>8439</v>
      </c>
      <c r="S1069" s="1" t="s">
        <v>131</v>
      </c>
      <c r="T1069" s="1" t="s">
        <v>4263</v>
      </c>
      <c r="Y1069" s="1" t="s">
        <v>3019</v>
      </c>
      <c r="Z1069" s="1" t="s">
        <v>4716</v>
      </c>
    </row>
    <row r="1070" spans="1:72" ht="13.5" customHeight="1">
      <c r="A1070" s="5" t="str">
        <f t="shared" si="55"/>
        <v>1861_화현내_0184</v>
      </c>
      <c r="B1070" s="1">
        <v>1861</v>
      </c>
      <c r="C1070" s="1" t="s">
        <v>9339</v>
      </c>
      <c r="D1070" s="1" t="s">
        <v>9340</v>
      </c>
      <c r="E1070" s="1">
        <v>1069</v>
      </c>
      <c r="F1070" s="1">
        <v>6</v>
      </c>
      <c r="G1070" s="1" t="s">
        <v>2529</v>
      </c>
      <c r="H1070" s="1" t="s">
        <v>4196</v>
      </c>
      <c r="I1070" s="1">
        <v>13</v>
      </c>
      <c r="L1070" s="1">
        <v>5</v>
      </c>
      <c r="M1070" s="1" t="s">
        <v>8440</v>
      </c>
      <c r="N1070" s="1" t="s">
        <v>8441</v>
      </c>
      <c r="T1070" s="1" t="s">
        <v>8917</v>
      </c>
      <c r="U1070" s="1" t="s">
        <v>110</v>
      </c>
      <c r="V1070" s="1" t="s">
        <v>4271</v>
      </c>
      <c r="W1070" s="1" t="s">
        <v>97</v>
      </c>
      <c r="X1070" s="1" t="s">
        <v>9216</v>
      </c>
      <c r="Y1070" s="1" t="s">
        <v>3020</v>
      </c>
      <c r="Z1070" s="1" t="s">
        <v>4715</v>
      </c>
      <c r="AC1070" s="1">
        <v>24</v>
      </c>
      <c r="AD1070" s="1" t="s">
        <v>221</v>
      </c>
      <c r="AE1070" s="1" t="s">
        <v>5245</v>
      </c>
      <c r="AJ1070" s="1" t="s">
        <v>17</v>
      </c>
      <c r="AK1070" s="1" t="s">
        <v>5254</v>
      </c>
      <c r="AL1070" s="1" t="s">
        <v>88</v>
      </c>
      <c r="AM1070" s="1" t="s">
        <v>7489</v>
      </c>
      <c r="AT1070" s="1" t="s">
        <v>110</v>
      </c>
      <c r="AU1070" s="1" t="s">
        <v>4271</v>
      </c>
      <c r="AV1070" s="1" t="s">
        <v>3021</v>
      </c>
      <c r="AW1070" s="1" t="s">
        <v>5573</v>
      </c>
      <c r="BG1070" s="1" t="s">
        <v>110</v>
      </c>
      <c r="BH1070" s="1" t="s">
        <v>4271</v>
      </c>
      <c r="BI1070" s="1" t="s">
        <v>3022</v>
      </c>
      <c r="BJ1070" s="1" t="s">
        <v>6138</v>
      </c>
      <c r="BK1070" s="1" t="s">
        <v>110</v>
      </c>
      <c r="BL1070" s="1" t="s">
        <v>4271</v>
      </c>
      <c r="BM1070" s="1" t="s">
        <v>3023</v>
      </c>
      <c r="BN1070" s="1" t="s">
        <v>5616</v>
      </c>
      <c r="BO1070" s="1" t="s">
        <v>105</v>
      </c>
      <c r="BP1070" s="1" t="s">
        <v>4280</v>
      </c>
      <c r="BQ1070" s="1" t="s">
        <v>3024</v>
      </c>
      <c r="BR1070" s="1" t="s">
        <v>7031</v>
      </c>
      <c r="BS1070" s="1" t="s">
        <v>41</v>
      </c>
      <c r="BT1070" s="1" t="s">
        <v>5259</v>
      </c>
    </row>
    <row r="1071" spans="1:73" ht="13.5" customHeight="1">
      <c r="A1071" s="5" t="str">
        <f t="shared" si="55"/>
        <v>1861_화현내_0184</v>
      </c>
      <c r="B1071" s="1">
        <v>1861</v>
      </c>
      <c r="C1071" s="1" t="s">
        <v>9339</v>
      </c>
      <c r="D1071" s="1" t="s">
        <v>9340</v>
      </c>
      <c r="E1071" s="1">
        <v>1070</v>
      </c>
      <c r="F1071" s="1">
        <v>6</v>
      </c>
      <c r="G1071" s="1" t="s">
        <v>2529</v>
      </c>
      <c r="H1071" s="1" t="s">
        <v>4196</v>
      </c>
      <c r="I1071" s="1">
        <v>13</v>
      </c>
      <c r="L1071" s="1">
        <v>5</v>
      </c>
      <c r="M1071" s="1" t="s">
        <v>8440</v>
      </c>
      <c r="N1071" s="1" t="s">
        <v>8441</v>
      </c>
      <c r="T1071" s="1" t="s">
        <v>967</v>
      </c>
      <c r="AT1071" s="1" t="s">
        <v>105</v>
      </c>
      <c r="AU1071" s="1" t="s">
        <v>4280</v>
      </c>
      <c r="AV1071" s="1" t="s">
        <v>168</v>
      </c>
      <c r="AW1071" s="1" t="s">
        <v>5159</v>
      </c>
      <c r="BG1071" s="1" t="s">
        <v>105</v>
      </c>
      <c r="BH1071" s="1" t="s">
        <v>4280</v>
      </c>
      <c r="BI1071" s="1" t="s">
        <v>3025</v>
      </c>
      <c r="BJ1071" s="1" t="s">
        <v>6137</v>
      </c>
      <c r="BK1071" s="1" t="s">
        <v>105</v>
      </c>
      <c r="BL1071" s="1" t="s">
        <v>4280</v>
      </c>
      <c r="BM1071" s="1" t="s">
        <v>3026</v>
      </c>
      <c r="BN1071" s="1" t="s">
        <v>6588</v>
      </c>
      <c r="BO1071" s="1" t="s">
        <v>105</v>
      </c>
      <c r="BP1071" s="1" t="s">
        <v>4280</v>
      </c>
      <c r="BQ1071" s="1" t="s">
        <v>3027</v>
      </c>
      <c r="BR1071" s="1" t="s">
        <v>7634</v>
      </c>
      <c r="BS1071" s="1" t="s">
        <v>74</v>
      </c>
      <c r="BT1071" s="1" t="s">
        <v>4740</v>
      </c>
      <c r="BU1071" s="1" t="s">
        <v>9338</v>
      </c>
    </row>
    <row r="1072" spans="1:29" ht="13.5" customHeight="1">
      <c r="A1072" s="5" t="str">
        <f t="shared" si="55"/>
        <v>1861_화현내_0184</v>
      </c>
      <c r="B1072" s="1">
        <v>1861</v>
      </c>
      <c r="C1072" s="1" t="s">
        <v>9339</v>
      </c>
      <c r="D1072" s="1" t="s">
        <v>9340</v>
      </c>
      <c r="E1072" s="1">
        <v>1071</v>
      </c>
      <c r="F1072" s="1">
        <v>6</v>
      </c>
      <c r="G1072" s="1" t="s">
        <v>2529</v>
      </c>
      <c r="H1072" s="1" t="s">
        <v>4196</v>
      </c>
      <c r="I1072" s="1">
        <v>13</v>
      </c>
      <c r="L1072" s="1">
        <v>5</v>
      </c>
      <c r="M1072" s="1" t="s">
        <v>8440</v>
      </c>
      <c r="N1072" s="1" t="s">
        <v>8441</v>
      </c>
      <c r="S1072" s="1" t="s">
        <v>96</v>
      </c>
      <c r="T1072" s="1" t="s">
        <v>4261</v>
      </c>
      <c r="W1072" s="1" t="s">
        <v>604</v>
      </c>
      <c r="X1072" s="1" t="s">
        <v>4367</v>
      </c>
      <c r="Y1072" s="1" t="s">
        <v>10</v>
      </c>
      <c r="Z1072" s="1" t="s">
        <v>4364</v>
      </c>
      <c r="AC1072" s="1">
        <v>65</v>
      </c>
    </row>
    <row r="1073" spans="1:72" ht="13.5" customHeight="1">
      <c r="A1073" s="5" t="str">
        <f t="shared" si="55"/>
        <v>1861_화현내_0184</v>
      </c>
      <c r="B1073" s="1">
        <v>1861</v>
      </c>
      <c r="C1073" s="1" t="s">
        <v>9339</v>
      </c>
      <c r="D1073" s="1" t="s">
        <v>9340</v>
      </c>
      <c r="E1073" s="1">
        <v>1072</v>
      </c>
      <c r="F1073" s="1">
        <v>6</v>
      </c>
      <c r="G1073" s="1" t="s">
        <v>2529</v>
      </c>
      <c r="H1073" s="1" t="s">
        <v>4196</v>
      </c>
      <c r="I1073" s="1">
        <v>14</v>
      </c>
      <c r="J1073" s="1" t="s">
        <v>3028</v>
      </c>
      <c r="K1073" s="1" t="s">
        <v>7404</v>
      </c>
      <c r="L1073" s="1">
        <v>1</v>
      </c>
      <c r="M1073" s="1" t="s">
        <v>8442</v>
      </c>
      <c r="N1073" s="1" t="s">
        <v>8443</v>
      </c>
      <c r="T1073" s="1" t="s">
        <v>8757</v>
      </c>
      <c r="U1073" s="1" t="s">
        <v>110</v>
      </c>
      <c r="V1073" s="1" t="s">
        <v>4271</v>
      </c>
      <c r="W1073" s="1" t="s">
        <v>97</v>
      </c>
      <c r="X1073" s="1" t="s">
        <v>8758</v>
      </c>
      <c r="Y1073" s="1" t="s">
        <v>3029</v>
      </c>
      <c r="Z1073" s="1" t="s">
        <v>4714</v>
      </c>
      <c r="AC1073" s="1">
        <v>39</v>
      </c>
      <c r="AD1073" s="1" t="s">
        <v>1042</v>
      </c>
      <c r="AE1073" s="1" t="s">
        <v>5220</v>
      </c>
      <c r="AJ1073" s="1" t="s">
        <v>17</v>
      </c>
      <c r="AK1073" s="1" t="s">
        <v>5254</v>
      </c>
      <c r="AL1073" s="1" t="s">
        <v>88</v>
      </c>
      <c r="AM1073" s="1" t="s">
        <v>7489</v>
      </c>
      <c r="AT1073" s="1" t="s">
        <v>110</v>
      </c>
      <c r="AU1073" s="1" t="s">
        <v>4271</v>
      </c>
      <c r="AV1073" s="1" t="s">
        <v>3030</v>
      </c>
      <c r="AW1073" s="1" t="s">
        <v>4512</v>
      </c>
      <c r="BG1073" s="1" t="s">
        <v>110</v>
      </c>
      <c r="BH1073" s="1" t="s">
        <v>4271</v>
      </c>
      <c r="BI1073" s="1" t="s">
        <v>3031</v>
      </c>
      <c r="BJ1073" s="1" t="s">
        <v>7500</v>
      </c>
      <c r="BK1073" s="1" t="s">
        <v>1304</v>
      </c>
      <c r="BL1073" s="1" t="s">
        <v>5334</v>
      </c>
      <c r="BM1073" s="1" t="s">
        <v>3032</v>
      </c>
      <c r="BN1073" s="1" t="s">
        <v>6058</v>
      </c>
      <c r="BQ1073" s="1" t="s">
        <v>3033</v>
      </c>
      <c r="BR1073" s="1" t="s">
        <v>7030</v>
      </c>
      <c r="BS1073" s="1" t="s">
        <v>95</v>
      </c>
      <c r="BT1073" s="1" t="s">
        <v>5256</v>
      </c>
    </row>
    <row r="1074" spans="1:72" ht="13.5" customHeight="1">
      <c r="A1074" s="5" t="str">
        <f t="shared" si="55"/>
        <v>1861_화현내_0184</v>
      </c>
      <c r="B1074" s="1">
        <v>1861</v>
      </c>
      <c r="C1074" s="1" t="s">
        <v>9339</v>
      </c>
      <c r="D1074" s="1" t="s">
        <v>9340</v>
      </c>
      <c r="E1074" s="1">
        <v>1073</v>
      </c>
      <c r="F1074" s="1">
        <v>6</v>
      </c>
      <c r="G1074" s="1" t="s">
        <v>2529</v>
      </c>
      <c r="H1074" s="1" t="s">
        <v>4196</v>
      </c>
      <c r="I1074" s="1">
        <v>14</v>
      </c>
      <c r="L1074" s="1">
        <v>1</v>
      </c>
      <c r="M1074" s="1" t="s">
        <v>8442</v>
      </c>
      <c r="N1074" s="1" t="s">
        <v>8443</v>
      </c>
      <c r="S1074" s="1" t="s">
        <v>49</v>
      </c>
      <c r="T1074" s="1" t="s">
        <v>967</v>
      </c>
      <c r="W1074" s="1" t="s">
        <v>604</v>
      </c>
      <c r="X1074" s="1" t="s">
        <v>4367</v>
      </c>
      <c r="Y1074" s="1" t="s">
        <v>10</v>
      </c>
      <c r="Z1074" s="1" t="s">
        <v>4364</v>
      </c>
      <c r="AC1074" s="1">
        <v>39</v>
      </c>
      <c r="AD1074" s="1" t="s">
        <v>1042</v>
      </c>
      <c r="AE1074" s="1" t="s">
        <v>5220</v>
      </c>
      <c r="AJ1074" s="1" t="s">
        <v>17</v>
      </c>
      <c r="AK1074" s="1" t="s">
        <v>5254</v>
      </c>
      <c r="AL1074" s="1" t="s">
        <v>48</v>
      </c>
      <c r="AM1074" s="1" t="s">
        <v>5276</v>
      </c>
      <c r="AT1074" s="1" t="s">
        <v>1433</v>
      </c>
      <c r="AU1074" s="1" t="s">
        <v>7434</v>
      </c>
      <c r="AV1074" s="1" t="s">
        <v>3034</v>
      </c>
      <c r="AW1074" s="1" t="s">
        <v>5572</v>
      </c>
      <c r="BG1074" s="1" t="s">
        <v>110</v>
      </c>
      <c r="BH1074" s="1" t="s">
        <v>4271</v>
      </c>
      <c r="BI1074" s="1" t="s">
        <v>3035</v>
      </c>
      <c r="BJ1074" s="1" t="s">
        <v>6136</v>
      </c>
      <c r="BK1074" s="1" t="s">
        <v>110</v>
      </c>
      <c r="BL1074" s="1" t="s">
        <v>4271</v>
      </c>
      <c r="BM1074" s="1" t="s">
        <v>3036</v>
      </c>
      <c r="BN1074" s="1" t="s">
        <v>6500</v>
      </c>
      <c r="BO1074" s="1" t="s">
        <v>105</v>
      </c>
      <c r="BP1074" s="1" t="s">
        <v>4280</v>
      </c>
      <c r="BQ1074" s="1" t="s">
        <v>2550</v>
      </c>
      <c r="BR1074" s="1" t="s">
        <v>7029</v>
      </c>
      <c r="BS1074" s="1" t="s">
        <v>148</v>
      </c>
      <c r="BT1074" s="1" t="s">
        <v>5286</v>
      </c>
    </row>
    <row r="1075" spans="1:72" ht="13.5" customHeight="1">
      <c r="A1075" s="5" t="str">
        <f t="shared" si="55"/>
        <v>1861_화현내_0184</v>
      </c>
      <c r="B1075" s="1">
        <v>1861</v>
      </c>
      <c r="C1075" s="1" t="s">
        <v>9339</v>
      </c>
      <c r="D1075" s="1" t="s">
        <v>9340</v>
      </c>
      <c r="E1075" s="1">
        <v>1074</v>
      </c>
      <c r="F1075" s="1">
        <v>6</v>
      </c>
      <c r="G1075" s="1" t="s">
        <v>2529</v>
      </c>
      <c r="H1075" s="1" t="s">
        <v>4196</v>
      </c>
      <c r="I1075" s="1">
        <v>14</v>
      </c>
      <c r="L1075" s="1">
        <v>2</v>
      </c>
      <c r="M1075" s="1" t="s">
        <v>3028</v>
      </c>
      <c r="N1075" s="1" t="s">
        <v>7404</v>
      </c>
      <c r="T1075" s="1" t="s">
        <v>8971</v>
      </c>
      <c r="U1075" s="1" t="s">
        <v>110</v>
      </c>
      <c r="V1075" s="1" t="s">
        <v>4271</v>
      </c>
      <c r="W1075" s="1" t="s">
        <v>135</v>
      </c>
      <c r="X1075" s="1" t="s">
        <v>9217</v>
      </c>
      <c r="Y1075" s="1" t="s">
        <v>3037</v>
      </c>
      <c r="Z1075" s="1" t="s">
        <v>4713</v>
      </c>
      <c r="AC1075" s="1">
        <v>45</v>
      </c>
      <c r="AD1075" s="1" t="s">
        <v>73</v>
      </c>
      <c r="AE1075" s="1" t="s">
        <v>5197</v>
      </c>
      <c r="AJ1075" s="1" t="s">
        <v>17</v>
      </c>
      <c r="AK1075" s="1" t="s">
        <v>5254</v>
      </c>
      <c r="AL1075" s="1" t="s">
        <v>58</v>
      </c>
      <c r="AM1075" s="1" t="s">
        <v>5258</v>
      </c>
      <c r="AT1075" s="1" t="s">
        <v>110</v>
      </c>
      <c r="AU1075" s="1" t="s">
        <v>4271</v>
      </c>
      <c r="AV1075" s="1" t="s">
        <v>3038</v>
      </c>
      <c r="AW1075" s="1" t="s">
        <v>4384</v>
      </c>
      <c r="BG1075" s="1" t="s">
        <v>110</v>
      </c>
      <c r="BH1075" s="1" t="s">
        <v>4271</v>
      </c>
      <c r="BI1075" s="1" t="s">
        <v>2943</v>
      </c>
      <c r="BJ1075" s="1" t="s">
        <v>6022</v>
      </c>
      <c r="BK1075" s="1" t="s">
        <v>110</v>
      </c>
      <c r="BL1075" s="1" t="s">
        <v>4271</v>
      </c>
      <c r="BM1075" s="1" t="s">
        <v>3039</v>
      </c>
      <c r="BN1075" s="1" t="s">
        <v>6587</v>
      </c>
      <c r="BO1075" s="1" t="s">
        <v>110</v>
      </c>
      <c r="BP1075" s="1" t="s">
        <v>4271</v>
      </c>
      <c r="BQ1075" s="1" t="s">
        <v>3040</v>
      </c>
      <c r="BR1075" s="1" t="s">
        <v>7536</v>
      </c>
      <c r="BS1075" s="1" t="s">
        <v>88</v>
      </c>
      <c r="BT1075" s="1" t="s">
        <v>7489</v>
      </c>
    </row>
    <row r="1076" spans="1:72" ht="13.5" customHeight="1">
      <c r="A1076" s="5" t="str">
        <f t="shared" si="55"/>
        <v>1861_화현내_0184</v>
      </c>
      <c r="B1076" s="1">
        <v>1861</v>
      </c>
      <c r="C1076" s="1" t="s">
        <v>9339</v>
      </c>
      <c r="D1076" s="1" t="s">
        <v>9340</v>
      </c>
      <c r="E1076" s="1">
        <v>1075</v>
      </c>
      <c r="F1076" s="1">
        <v>6</v>
      </c>
      <c r="G1076" s="1" t="s">
        <v>2529</v>
      </c>
      <c r="H1076" s="1" t="s">
        <v>4196</v>
      </c>
      <c r="I1076" s="1">
        <v>14</v>
      </c>
      <c r="L1076" s="1">
        <v>2</v>
      </c>
      <c r="M1076" s="1" t="s">
        <v>3028</v>
      </c>
      <c r="N1076" s="1" t="s">
        <v>7404</v>
      </c>
      <c r="S1076" s="1" t="s">
        <v>49</v>
      </c>
      <c r="T1076" s="1" t="s">
        <v>967</v>
      </c>
      <c r="W1076" s="1" t="s">
        <v>97</v>
      </c>
      <c r="X1076" s="1" t="s">
        <v>8972</v>
      </c>
      <c r="Y1076" s="1" t="s">
        <v>10</v>
      </c>
      <c r="Z1076" s="1" t="s">
        <v>4364</v>
      </c>
      <c r="AC1076" s="1">
        <v>46</v>
      </c>
      <c r="AJ1076" s="1" t="s">
        <v>17</v>
      </c>
      <c r="AK1076" s="1" t="s">
        <v>5254</v>
      </c>
      <c r="AL1076" s="1" t="s">
        <v>125</v>
      </c>
      <c r="AM1076" s="1" t="s">
        <v>5270</v>
      </c>
      <c r="AT1076" s="1" t="s">
        <v>110</v>
      </c>
      <c r="AU1076" s="1" t="s">
        <v>4271</v>
      </c>
      <c r="AV1076" s="1" t="s">
        <v>3041</v>
      </c>
      <c r="AW1076" s="1" t="s">
        <v>5571</v>
      </c>
      <c r="BG1076" s="1" t="s">
        <v>110</v>
      </c>
      <c r="BH1076" s="1" t="s">
        <v>4271</v>
      </c>
      <c r="BI1076" s="1" t="s">
        <v>3042</v>
      </c>
      <c r="BJ1076" s="1" t="s">
        <v>6135</v>
      </c>
      <c r="BM1076" s="1" t="s">
        <v>3043</v>
      </c>
      <c r="BN1076" s="1" t="s">
        <v>6586</v>
      </c>
      <c r="BO1076" s="1" t="s">
        <v>105</v>
      </c>
      <c r="BP1076" s="1" t="s">
        <v>4280</v>
      </c>
      <c r="BQ1076" s="1" t="s">
        <v>3044</v>
      </c>
      <c r="BR1076" s="1" t="s">
        <v>7028</v>
      </c>
      <c r="BS1076" s="1" t="s">
        <v>130</v>
      </c>
      <c r="BT1076" s="1" t="s">
        <v>5257</v>
      </c>
    </row>
    <row r="1077" spans="1:72" ht="13.5" customHeight="1">
      <c r="A1077" s="5" t="str">
        <f t="shared" si="55"/>
        <v>1861_화현내_0184</v>
      </c>
      <c r="B1077" s="1">
        <v>1861</v>
      </c>
      <c r="C1077" s="1" t="s">
        <v>9339</v>
      </c>
      <c r="D1077" s="1" t="s">
        <v>9340</v>
      </c>
      <c r="E1077" s="1">
        <v>1076</v>
      </c>
      <c r="F1077" s="1">
        <v>6</v>
      </c>
      <c r="G1077" s="1" t="s">
        <v>2529</v>
      </c>
      <c r="H1077" s="1" t="s">
        <v>4196</v>
      </c>
      <c r="I1077" s="1">
        <v>14</v>
      </c>
      <c r="L1077" s="1">
        <v>3</v>
      </c>
      <c r="M1077" s="1" t="s">
        <v>8444</v>
      </c>
      <c r="N1077" s="1" t="s">
        <v>8445</v>
      </c>
      <c r="T1077" s="1" t="s">
        <v>8808</v>
      </c>
      <c r="U1077" s="1" t="s">
        <v>110</v>
      </c>
      <c r="V1077" s="1" t="s">
        <v>4271</v>
      </c>
      <c r="W1077" s="1" t="s">
        <v>135</v>
      </c>
      <c r="X1077" s="1" t="s">
        <v>9200</v>
      </c>
      <c r="Y1077" s="1" t="s">
        <v>3045</v>
      </c>
      <c r="Z1077" s="1" t="s">
        <v>4712</v>
      </c>
      <c r="AC1077" s="1">
        <v>40</v>
      </c>
      <c r="AD1077" s="1" t="s">
        <v>40</v>
      </c>
      <c r="AE1077" s="1" t="s">
        <v>5219</v>
      </c>
      <c r="AJ1077" s="1" t="s">
        <v>17</v>
      </c>
      <c r="AK1077" s="1" t="s">
        <v>5254</v>
      </c>
      <c r="AL1077" s="1" t="s">
        <v>58</v>
      </c>
      <c r="AM1077" s="1" t="s">
        <v>5258</v>
      </c>
      <c r="AT1077" s="1" t="s">
        <v>110</v>
      </c>
      <c r="AU1077" s="1" t="s">
        <v>4271</v>
      </c>
      <c r="AV1077" s="1" t="s">
        <v>983</v>
      </c>
      <c r="AW1077" s="1" t="s">
        <v>5487</v>
      </c>
      <c r="BG1077" s="1" t="s">
        <v>110</v>
      </c>
      <c r="BH1077" s="1" t="s">
        <v>4271</v>
      </c>
      <c r="BI1077" s="1" t="s">
        <v>2905</v>
      </c>
      <c r="BJ1077" s="1" t="s">
        <v>6020</v>
      </c>
      <c r="BK1077" s="1" t="s">
        <v>3046</v>
      </c>
      <c r="BL1077" s="1" t="s">
        <v>6450</v>
      </c>
      <c r="BM1077" s="1" t="s">
        <v>3047</v>
      </c>
      <c r="BN1077" s="1" t="s">
        <v>4987</v>
      </c>
      <c r="BQ1077" s="1" t="s">
        <v>3048</v>
      </c>
      <c r="BR1077" s="1" t="s">
        <v>7863</v>
      </c>
      <c r="BS1077" s="1" t="s">
        <v>141</v>
      </c>
      <c r="BT1077" s="1" t="s">
        <v>5296</v>
      </c>
    </row>
    <row r="1078" spans="1:72" ht="13.5" customHeight="1">
      <c r="A1078" s="5" t="str">
        <f aca="true" t="shared" si="56" ref="A1078:A1098">HYPERLINK("http://kyu.snu.ac.kr/sdhj/index.jsp?type=hj/GK14782_00IH_0001_0185.jpg","1861_화현내_0185")</f>
        <v>1861_화현내_0185</v>
      </c>
      <c r="B1078" s="1">
        <v>1861</v>
      </c>
      <c r="C1078" s="1" t="s">
        <v>9339</v>
      </c>
      <c r="D1078" s="1" t="s">
        <v>9340</v>
      </c>
      <c r="E1078" s="1">
        <v>1077</v>
      </c>
      <c r="F1078" s="1">
        <v>6</v>
      </c>
      <c r="G1078" s="1" t="s">
        <v>2529</v>
      </c>
      <c r="H1078" s="1" t="s">
        <v>4196</v>
      </c>
      <c r="I1078" s="1">
        <v>14</v>
      </c>
      <c r="L1078" s="1">
        <v>3</v>
      </c>
      <c r="M1078" s="1" t="s">
        <v>8444</v>
      </c>
      <c r="N1078" s="1" t="s">
        <v>8445</v>
      </c>
      <c r="S1078" s="1" t="s">
        <v>49</v>
      </c>
      <c r="T1078" s="1" t="s">
        <v>967</v>
      </c>
      <c r="W1078" s="1" t="s">
        <v>160</v>
      </c>
      <c r="X1078" s="1" t="s">
        <v>4340</v>
      </c>
      <c r="Y1078" s="1" t="s">
        <v>10</v>
      </c>
      <c r="Z1078" s="1" t="s">
        <v>4364</v>
      </c>
      <c r="AC1078" s="1">
        <v>40</v>
      </c>
      <c r="AD1078" s="1" t="s">
        <v>40</v>
      </c>
      <c r="AE1078" s="1" t="s">
        <v>5219</v>
      </c>
      <c r="AJ1078" s="1" t="s">
        <v>17</v>
      </c>
      <c r="AK1078" s="1" t="s">
        <v>5254</v>
      </c>
      <c r="AL1078" s="1" t="s">
        <v>95</v>
      </c>
      <c r="AM1078" s="1" t="s">
        <v>5256</v>
      </c>
      <c r="AT1078" s="1" t="s">
        <v>110</v>
      </c>
      <c r="AU1078" s="1" t="s">
        <v>4271</v>
      </c>
      <c r="AV1078" s="1" t="s">
        <v>2042</v>
      </c>
      <c r="AW1078" s="1" t="s">
        <v>5416</v>
      </c>
      <c r="BG1078" s="1" t="s">
        <v>110</v>
      </c>
      <c r="BH1078" s="1" t="s">
        <v>4271</v>
      </c>
      <c r="BI1078" s="1" t="s">
        <v>255</v>
      </c>
      <c r="BJ1078" s="1" t="s">
        <v>5451</v>
      </c>
      <c r="BK1078" s="1" t="s">
        <v>2899</v>
      </c>
      <c r="BL1078" s="1" t="s">
        <v>5333</v>
      </c>
      <c r="BM1078" s="1" t="s">
        <v>3049</v>
      </c>
      <c r="BN1078" s="1" t="s">
        <v>6585</v>
      </c>
      <c r="BO1078" s="1" t="s">
        <v>105</v>
      </c>
      <c r="BP1078" s="1" t="s">
        <v>4280</v>
      </c>
      <c r="BQ1078" s="1" t="s">
        <v>3050</v>
      </c>
      <c r="BR1078" s="1" t="s">
        <v>6915</v>
      </c>
      <c r="BS1078" s="1" t="s">
        <v>672</v>
      </c>
      <c r="BT1078" s="1" t="s">
        <v>5300</v>
      </c>
    </row>
    <row r="1079" spans="1:31" ht="13.5" customHeight="1">
      <c r="A1079" s="5" t="str">
        <f t="shared" si="56"/>
        <v>1861_화현내_0185</v>
      </c>
      <c r="B1079" s="1">
        <v>1861</v>
      </c>
      <c r="C1079" s="1" t="s">
        <v>9339</v>
      </c>
      <c r="D1079" s="1" t="s">
        <v>9340</v>
      </c>
      <c r="E1079" s="1">
        <v>1078</v>
      </c>
      <c r="F1079" s="1">
        <v>6</v>
      </c>
      <c r="G1079" s="1" t="s">
        <v>2529</v>
      </c>
      <c r="H1079" s="1" t="s">
        <v>4196</v>
      </c>
      <c r="I1079" s="1">
        <v>14</v>
      </c>
      <c r="L1079" s="1">
        <v>3</v>
      </c>
      <c r="M1079" s="1" t="s">
        <v>8444</v>
      </c>
      <c r="N1079" s="1" t="s">
        <v>8445</v>
      </c>
      <c r="S1079" s="1" t="s">
        <v>96</v>
      </c>
      <c r="T1079" s="1" t="s">
        <v>4261</v>
      </c>
      <c r="W1079" s="1" t="s">
        <v>139</v>
      </c>
      <c r="X1079" s="1" t="s">
        <v>9150</v>
      </c>
      <c r="Y1079" s="1" t="s">
        <v>10</v>
      </c>
      <c r="Z1079" s="1" t="s">
        <v>4364</v>
      </c>
      <c r="AC1079" s="1">
        <v>74</v>
      </c>
      <c r="AD1079" s="1" t="s">
        <v>118</v>
      </c>
      <c r="AE1079" s="1" t="s">
        <v>5227</v>
      </c>
    </row>
    <row r="1080" spans="1:29" ht="13.5" customHeight="1">
      <c r="A1080" s="5" t="str">
        <f t="shared" si="56"/>
        <v>1861_화현내_0185</v>
      </c>
      <c r="B1080" s="1">
        <v>1861</v>
      </c>
      <c r="C1080" s="1" t="s">
        <v>9339</v>
      </c>
      <c r="D1080" s="1" t="s">
        <v>9340</v>
      </c>
      <c r="E1080" s="1">
        <v>1079</v>
      </c>
      <c r="F1080" s="1">
        <v>6</v>
      </c>
      <c r="G1080" s="1" t="s">
        <v>2529</v>
      </c>
      <c r="H1080" s="1" t="s">
        <v>4196</v>
      </c>
      <c r="I1080" s="1">
        <v>14</v>
      </c>
      <c r="L1080" s="1">
        <v>3</v>
      </c>
      <c r="M1080" s="1" t="s">
        <v>8444</v>
      </c>
      <c r="N1080" s="1" t="s">
        <v>8445</v>
      </c>
      <c r="S1080" s="1" t="s">
        <v>181</v>
      </c>
      <c r="T1080" s="1" t="s">
        <v>4259</v>
      </c>
      <c r="Y1080" s="1" t="s">
        <v>3051</v>
      </c>
      <c r="Z1080" s="1" t="s">
        <v>4711</v>
      </c>
      <c r="AC1080" s="1">
        <v>13</v>
      </c>
    </row>
    <row r="1081" spans="1:72" ht="13.5" customHeight="1">
      <c r="A1081" s="5" t="str">
        <f t="shared" si="56"/>
        <v>1861_화현내_0185</v>
      </c>
      <c r="B1081" s="1">
        <v>1861</v>
      </c>
      <c r="C1081" s="1" t="s">
        <v>9339</v>
      </c>
      <c r="D1081" s="1" t="s">
        <v>9340</v>
      </c>
      <c r="E1081" s="1">
        <v>1080</v>
      </c>
      <c r="F1081" s="1">
        <v>6</v>
      </c>
      <c r="G1081" s="1" t="s">
        <v>2529</v>
      </c>
      <c r="H1081" s="1" t="s">
        <v>4196</v>
      </c>
      <c r="I1081" s="1">
        <v>14</v>
      </c>
      <c r="L1081" s="1">
        <v>4</v>
      </c>
      <c r="M1081" s="1" t="s">
        <v>8446</v>
      </c>
      <c r="N1081" s="1" t="s">
        <v>8447</v>
      </c>
      <c r="T1081" s="1" t="s">
        <v>9105</v>
      </c>
      <c r="U1081" s="1" t="s">
        <v>110</v>
      </c>
      <c r="V1081" s="1" t="s">
        <v>4271</v>
      </c>
      <c r="W1081" s="1" t="s">
        <v>139</v>
      </c>
      <c r="X1081" s="1" t="s">
        <v>9218</v>
      </c>
      <c r="Y1081" s="1" t="s">
        <v>3052</v>
      </c>
      <c r="Z1081" s="1" t="s">
        <v>4710</v>
      </c>
      <c r="AC1081" s="1">
        <v>64</v>
      </c>
      <c r="AD1081" s="1" t="s">
        <v>208</v>
      </c>
      <c r="AE1081" s="1" t="s">
        <v>5210</v>
      </c>
      <c r="AJ1081" s="1" t="s">
        <v>17</v>
      </c>
      <c r="AK1081" s="1" t="s">
        <v>5254</v>
      </c>
      <c r="AL1081" s="1" t="s">
        <v>141</v>
      </c>
      <c r="AM1081" s="1" t="s">
        <v>5296</v>
      </c>
      <c r="AT1081" s="1" t="s">
        <v>110</v>
      </c>
      <c r="AU1081" s="1" t="s">
        <v>4271</v>
      </c>
      <c r="AV1081" s="1" t="s">
        <v>2721</v>
      </c>
      <c r="AW1081" s="1" t="s">
        <v>5560</v>
      </c>
      <c r="BG1081" s="1" t="s">
        <v>2899</v>
      </c>
      <c r="BH1081" s="1" t="s">
        <v>5333</v>
      </c>
      <c r="BI1081" s="1" t="s">
        <v>150</v>
      </c>
      <c r="BJ1081" s="1" t="s">
        <v>5009</v>
      </c>
      <c r="BK1081" s="1" t="s">
        <v>3053</v>
      </c>
      <c r="BL1081" s="1" t="s">
        <v>6449</v>
      </c>
      <c r="BM1081" s="1" t="s">
        <v>3054</v>
      </c>
      <c r="BN1081" s="1" t="s">
        <v>6060</v>
      </c>
      <c r="BO1081" s="1" t="s">
        <v>110</v>
      </c>
      <c r="BP1081" s="1" t="s">
        <v>4271</v>
      </c>
      <c r="BQ1081" s="1" t="s">
        <v>3055</v>
      </c>
      <c r="BR1081" s="1" t="s">
        <v>7761</v>
      </c>
      <c r="BS1081" s="1" t="s">
        <v>74</v>
      </c>
      <c r="BT1081" s="1" t="s">
        <v>4740</v>
      </c>
    </row>
    <row r="1082" spans="1:72" ht="13.5" customHeight="1">
      <c r="A1082" s="5" t="str">
        <f t="shared" si="56"/>
        <v>1861_화현내_0185</v>
      </c>
      <c r="B1082" s="1">
        <v>1861</v>
      </c>
      <c r="C1082" s="1" t="s">
        <v>9339</v>
      </c>
      <c r="D1082" s="1" t="s">
        <v>9340</v>
      </c>
      <c r="E1082" s="1">
        <v>1081</v>
      </c>
      <c r="F1082" s="1">
        <v>6</v>
      </c>
      <c r="G1082" s="1" t="s">
        <v>2529</v>
      </c>
      <c r="H1082" s="1" t="s">
        <v>4196</v>
      </c>
      <c r="I1082" s="1">
        <v>14</v>
      </c>
      <c r="L1082" s="1">
        <v>4</v>
      </c>
      <c r="M1082" s="1" t="s">
        <v>8446</v>
      </c>
      <c r="N1082" s="1" t="s">
        <v>8447</v>
      </c>
      <c r="S1082" s="1" t="s">
        <v>49</v>
      </c>
      <c r="T1082" s="1" t="s">
        <v>967</v>
      </c>
      <c r="W1082" s="1" t="s">
        <v>97</v>
      </c>
      <c r="X1082" s="1" t="s">
        <v>9161</v>
      </c>
      <c r="AC1082" s="1">
        <v>60</v>
      </c>
      <c r="AD1082" s="1" t="s">
        <v>269</v>
      </c>
      <c r="AE1082" s="1" t="s">
        <v>5246</v>
      </c>
      <c r="AJ1082" s="1" t="s">
        <v>17</v>
      </c>
      <c r="AK1082" s="1" t="s">
        <v>5254</v>
      </c>
      <c r="AL1082" s="1" t="s">
        <v>88</v>
      </c>
      <c r="AM1082" s="1" t="s">
        <v>7489</v>
      </c>
      <c r="AT1082" s="1" t="s">
        <v>105</v>
      </c>
      <c r="AU1082" s="1" t="s">
        <v>4280</v>
      </c>
      <c r="AV1082" s="1" t="s">
        <v>3056</v>
      </c>
      <c r="AW1082" s="1" t="s">
        <v>5570</v>
      </c>
      <c r="BG1082" s="1" t="s">
        <v>105</v>
      </c>
      <c r="BH1082" s="1" t="s">
        <v>4280</v>
      </c>
      <c r="BI1082" s="1" t="s">
        <v>1382</v>
      </c>
      <c r="BJ1082" s="1" t="s">
        <v>5792</v>
      </c>
      <c r="BK1082" s="1" t="s">
        <v>105</v>
      </c>
      <c r="BL1082" s="1" t="s">
        <v>4280</v>
      </c>
      <c r="BM1082" s="1" t="s">
        <v>3057</v>
      </c>
      <c r="BN1082" s="1" t="s">
        <v>6584</v>
      </c>
      <c r="BO1082" s="1" t="s">
        <v>105</v>
      </c>
      <c r="BP1082" s="1" t="s">
        <v>4280</v>
      </c>
      <c r="BQ1082" s="1" t="s">
        <v>3058</v>
      </c>
      <c r="BR1082" s="1" t="s">
        <v>7774</v>
      </c>
      <c r="BS1082" s="1" t="s">
        <v>58</v>
      </c>
      <c r="BT1082" s="1" t="s">
        <v>5258</v>
      </c>
    </row>
    <row r="1083" spans="1:29" ht="13.5" customHeight="1">
      <c r="A1083" s="5" t="str">
        <f t="shared" si="56"/>
        <v>1861_화현내_0185</v>
      </c>
      <c r="B1083" s="1">
        <v>1861</v>
      </c>
      <c r="C1083" s="1" t="s">
        <v>9339</v>
      </c>
      <c r="D1083" s="1" t="s">
        <v>9340</v>
      </c>
      <c r="E1083" s="1">
        <v>1082</v>
      </c>
      <c r="F1083" s="1">
        <v>6</v>
      </c>
      <c r="G1083" s="1" t="s">
        <v>2529</v>
      </c>
      <c r="H1083" s="1" t="s">
        <v>4196</v>
      </c>
      <c r="I1083" s="1">
        <v>14</v>
      </c>
      <c r="L1083" s="1">
        <v>4</v>
      </c>
      <c r="M1083" s="1" t="s">
        <v>8446</v>
      </c>
      <c r="N1083" s="1" t="s">
        <v>8447</v>
      </c>
      <c r="S1083" s="1" t="s">
        <v>181</v>
      </c>
      <c r="T1083" s="1" t="s">
        <v>4259</v>
      </c>
      <c r="Y1083" s="1" t="s">
        <v>7356</v>
      </c>
      <c r="Z1083" s="1" t="s">
        <v>4709</v>
      </c>
      <c r="AC1083" s="1">
        <v>33</v>
      </c>
    </row>
    <row r="1084" spans="1:29" ht="13.5" customHeight="1">
      <c r="A1084" s="5" t="str">
        <f t="shared" si="56"/>
        <v>1861_화현내_0185</v>
      </c>
      <c r="B1084" s="1">
        <v>1861</v>
      </c>
      <c r="C1084" s="1" t="s">
        <v>9339</v>
      </c>
      <c r="D1084" s="1" t="s">
        <v>9340</v>
      </c>
      <c r="E1084" s="1">
        <v>1083</v>
      </c>
      <c r="F1084" s="1">
        <v>6</v>
      </c>
      <c r="G1084" s="1" t="s">
        <v>2529</v>
      </c>
      <c r="H1084" s="1" t="s">
        <v>4196</v>
      </c>
      <c r="I1084" s="1">
        <v>14</v>
      </c>
      <c r="L1084" s="1">
        <v>4</v>
      </c>
      <c r="M1084" s="1" t="s">
        <v>8446</v>
      </c>
      <c r="N1084" s="1" t="s">
        <v>8447</v>
      </c>
      <c r="S1084" s="1" t="s">
        <v>184</v>
      </c>
      <c r="T1084" s="1" t="s">
        <v>4260</v>
      </c>
      <c r="W1084" s="1" t="s">
        <v>135</v>
      </c>
      <c r="X1084" s="1" t="s">
        <v>9169</v>
      </c>
      <c r="AC1084" s="1">
        <v>30</v>
      </c>
    </row>
    <row r="1085" spans="1:29" ht="13.5" customHeight="1">
      <c r="A1085" s="5" t="str">
        <f t="shared" si="56"/>
        <v>1861_화현내_0185</v>
      </c>
      <c r="B1085" s="1">
        <v>1861</v>
      </c>
      <c r="C1085" s="1" t="s">
        <v>9339</v>
      </c>
      <c r="D1085" s="1" t="s">
        <v>9340</v>
      </c>
      <c r="E1085" s="1">
        <v>1084</v>
      </c>
      <c r="F1085" s="1">
        <v>6</v>
      </c>
      <c r="G1085" s="1" t="s">
        <v>2529</v>
      </c>
      <c r="H1085" s="1" t="s">
        <v>4196</v>
      </c>
      <c r="I1085" s="1">
        <v>14</v>
      </c>
      <c r="L1085" s="1">
        <v>4</v>
      </c>
      <c r="M1085" s="1" t="s">
        <v>8446</v>
      </c>
      <c r="N1085" s="1" t="s">
        <v>8447</v>
      </c>
      <c r="S1085" s="1" t="s">
        <v>181</v>
      </c>
      <c r="T1085" s="1" t="s">
        <v>4259</v>
      </c>
      <c r="Y1085" s="1" t="s">
        <v>3059</v>
      </c>
      <c r="Z1085" s="1" t="s">
        <v>4708</v>
      </c>
      <c r="AC1085" s="1">
        <v>21</v>
      </c>
    </row>
    <row r="1086" spans="1:72" ht="13.5" customHeight="1">
      <c r="A1086" s="5" t="str">
        <f t="shared" si="56"/>
        <v>1861_화현내_0185</v>
      </c>
      <c r="B1086" s="1">
        <v>1861</v>
      </c>
      <c r="C1086" s="1" t="s">
        <v>9339</v>
      </c>
      <c r="D1086" s="1" t="s">
        <v>9340</v>
      </c>
      <c r="E1086" s="1">
        <v>1085</v>
      </c>
      <c r="F1086" s="1">
        <v>6</v>
      </c>
      <c r="G1086" s="1" t="s">
        <v>2529</v>
      </c>
      <c r="H1086" s="1" t="s">
        <v>4196</v>
      </c>
      <c r="I1086" s="1">
        <v>14</v>
      </c>
      <c r="L1086" s="1">
        <v>5</v>
      </c>
      <c r="M1086" s="1" t="s">
        <v>8448</v>
      </c>
      <c r="N1086" s="1" t="s">
        <v>8449</v>
      </c>
      <c r="T1086" s="1" t="s">
        <v>8871</v>
      </c>
      <c r="U1086" s="1" t="s">
        <v>110</v>
      </c>
      <c r="V1086" s="1" t="s">
        <v>4271</v>
      </c>
      <c r="W1086" s="1" t="s">
        <v>139</v>
      </c>
      <c r="X1086" s="1" t="s">
        <v>9219</v>
      </c>
      <c r="Y1086" s="1" t="s">
        <v>3060</v>
      </c>
      <c r="Z1086" s="1" t="s">
        <v>4707</v>
      </c>
      <c r="AC1086" s="1">
        <v>55</v>
      </c>
      <c r="AD1086" s="1" t="s">
        <v>353</v>
      </c>
      <c r="AE1086" s="1" t="s">
        <v>5235</v>
      </c>
      <c r="AJ1086" s="1" t="s">
        <v>17</v>
      </c>
      <c r="AK1086" s="1" t="s">
        <v>5254</v>
      </c>
      <c r="AL1086" s="1" t="s">
        <v>141</v>
      </c>
      <c r="AM1086" s="1" t="s">
        <v>5296</v>
      </c>
      <c r="AT1086" s="1" t="s">
        <v>110</v>
      </c>
      <c r="AU1086" s="1" t="s">
        <v>4271</v>
      </c>
      <c r="AV1086" s="1" t="s">
        <v>3061</v>
      </c>
      <c r="AW1086" s="1" t="s">
        <v>9220</v>
      </c>
      <c r="BG1086" s="1" t="s">
        <v>110</v>
      </c>
      <c r="BH1086" s="1" t="s">
        <v>4271</v>
      </c>
      <c r="BI1086" s="1" t="s">
        <v>2828</v>
      </c>
      <c r="BJ1086" s="1" t="s">
        <v>5459</v>
      </c>
      <c r="BM1086" s="1" t="s">
        <v>2884</v>
      </c>
      <c r="BN1086" s="1" t="s">
        <v>4479</v>
      </c>
      <c r="BO1086" s="1" t="s">
        <v>105</v>
      </c>
      <c r="BP1086" s="1" t="s">
        <v>4280</v>
      </c>
      <c r="BQ1086" s="1" t="s">
        <v>3062</v>
      </c>
      <c r="BR1086" s="1" t="s">
        <v>7027</v>
      </c>
      <c r="BS1086" s="1" t="s">
        <v>41</v>
      </c>
      <c r="BT1086" s="1" t="s">
        <v>5259</v>
      </c>
    </row>
    <row r="1087" spans="1:72" ht="13.5" customHeight="1">
      <c r="A1087" s="5" t="str">
        <f t="shared" si="56"/>
        <v>1861_화현내_0185</v>
      </c>
      <c r="B1087" s="1">
        <v>1861</v>
      </c>
      <c r="C1087" s="1" t="s">
        <v>9339</v>
      </c>
      <c r="D1087" s="1" t="s">
        <v>9340</v>
      </c>
      <c r="E1087" s="1">
        <v>1086</v>
      </c>
      <c r="F1087" s="1">
        <v>6</v>
      </c>
      <c r="G1087" s="1" t="s">
        <v>2529</v>
      </c>
      <c r="H1087" s="1" t="s">
        <v>4196</v>
      </c>
      <c r="I1087" s="1">
        <v>14</v>
      </c>
      <c r="L1087" s="1">
        <v>5</v>
      </c>
      <c r="M1087" s="1" t="s">
        <v>8448</v>
      </c>
      <c r="N1087" s="1" t="s">
        <v>8449</v>
      </c>
      <c r="S1087" s="1" t="s">
        <v>49</v>
      </c>
      <c r="T1087" s="1" t="s">
        <v>967</v>
      </c>
      <c r="W1087" s="1" t="s">
        <v>290</v>
      </c>
      <c r="X1087" s="1" t="s">
        <v>4337</v>
      </c>
      <c r="Y1087" s="1" t="s">
        <v>10</v>
      </c>
      <c r="Z1087" s="1" t="s">
        <v>4364</v>
      </c>
      <c r="AC1087" s="1">
        <v>50</v>
      </c>
      <c r="AD1087" s="1" t="s">
        <v>167</v>
      </c>
      <c r="AE1087" s="1" t="s">
        <v>5216</v>
      </c>
      <c r="AJ1087" s="1" t="s">
        <v>17</v>
      </c>
      <c r="AK1087" s="1" t="s">
        <v>5254</v>
      </c>
      <c r="AL1087" s="1" t="s">
        <v>130</v>
      </c>
      <c r="AM1087" s="1" t="s">
        <v>5257</v>
      </c>
      <c r="AT1087" s="1" t="s">
        <v>110</v>
      </c>
      <c r="AU1087" s="1" t="s">
        <v>4271</v>
      </c>
      <c r="AV1087" s="1" t="s">
        <v>3063</v>
      </c>
      <c r="AW1087" s="1" t="s">
        <v>5569</v>
      </c>
      <c r="BG1087" s="1" t="s">
        <v>110</v>
      </c>
      <c r="BH1087" s="1" t="s">
        <v>4271</v>
      </c>
      <c r="BI1087" s="1" t="s">
        <v>3064</v>
      </c>
      <c r="BJ1087" s="1" t="s">
        <v>5466</v>
      </c>
      <c r="BK1087" s="1" t="s">
        <v>110</v>
      </c>
      <c r="BL1087" s="1" t="s">
        <v>4271</v>
      </c>
      <c r="BM1087" s="1" t="s">
        <v>3065</v>
      </c>
      <c r="BN1087" s="1" t="s">
        <v>6583</v>
      </c>
      <c r="BO1087" s="1" t="s">
        <v>105</v>
      </c>
      <c r="BP1087" s="1" t="s">
        <v>4280</v>
      </c>
      <c r="BQ1087" s="1" t="s">
        <v>3066</v>
      </c>
      <c r="BR1087" s="1" t="s">
        <v>7704</v>
      </c>
      <c r="BS1087" s="1" t="s">
        <v>148</v>
      </c>
      <c r="BT1087" s="1" t="s">
        <v>5286</v>
      </c>
    </row>
    <row r="1088" spans="1:31" ht="13.5" customHeight="1">
      <c r="A1088" s="5" t="str">
        <f t="shared" si="56"/>
        <v>1861_화현내_0185</v>
      </c>
      <c r="B1088" s="1">
        <v>1861</v>
      </c>
      <c r="C1088" s="1" t="s">
        <v>9339</v>
      </c>
      <c r="D1088" s="1" t="s">
        <v>9340</v>
      </c>
      <c r="E1088" s="1">
        <v>1087</v>
      </c>
      <c r="F1088" s="1">
        <v>6</v>
      </c>
      <c r="G1088" s="1" t="s">
        <v>2529</v>
      </c>
      <c r="H1088" s="1" t="s">
        <v>4196</v>
      </c>
      <c r="I1088" s="1">
        <v>14</v>
      </c>
      <c r="L1088" s="1">
        <v>5</v>
      </c>
      <c r="M1088" s="1" t="s">
        <v>8448</v>
      </c>
      <c r="N1088" s="1" t="s">
        <v>8449</v>
      </c>
      <c r="S1088" s="1" t="s">
        <v>181</v>
      </c>
      <c r="T1088" s="1" t="s">
        <v>4259</v>
      </c>
      <c r="Y1088" s="1" t="s">
        <v>2123</v>
      </c>
      <c r="Z1088" s="1" t="s">
        <v>4706</v>
      </c>
      <c r="AC1088" s="1">
        <v>18</v>
      </c>
      <c r="AD1088" s="1" t="s">
        <v>188</v>
      </c>
      <c r="AE1088" s="1" t="s">
        <v>5193</v>
      </c>
    </row>
    <row r="1089" spans="1:72" ht="13.5" customHeight="1">
      <c r="A1089" s="5" t="str">
        <f t="shared" si="56"/>
        <v>1861_화현내_0185</v>
      </c>
      <c r="B1089" s="1">
        <v>1861</v>
      </c>
      <c r="C1089" s="1" t="s">
        <v>9339</v>
      </c>
      <c r="D1089" s="1" t="s">
        <v>9340</v>
      </c>
      <c r="E1089" s="1">
        <v>1088</v>
      </c>
      <c r="F1089" s="1">
        <v>6</v>
      </c>
      <c r="G1089" s="1" t="s">
        <v>2529</v>
      </c>
      <c r="H1089" s="1" t="s">
        <v>4196</v>
      </c>
      <c r="I1089" s="1">
        <v>15</v>
      </c>
      <c r="J1089" s="1" t="s">
        <v>3067</v>
      </c>
      <c r="K1089" s="1" t="s">
        <v>9221</v>
      </c>
      <c r="L1089" s="1">
        <v>1</v>
      </c>
      <c r="M1089" s="1" t="s">
        <v>8450</v>
      </c>
      <c r="N1089" s="1" t="s">
        <v>8451</v>
      </c>
      <c r="T1089" s="1" t="s">
        <v>9003</v>
      </c>
      <c r="U1089" s="1" t="s">
        <v>110</v>
      </c>
      <c r="V1089" s="1" t="s">
        <v>4271</v>
      </c>
      <c r="W1089" s="1" t="s">
        <v>139</v>
      </c>
      <c r="X1089" s="1" t="s">
        <v>9222</v>
      </c>
      <c r="Y1089" s="1" t="s">
        <v>3068</v>
      </c>
      <c r="Z1089" s="1" t="s">
        <v>4705</v>
      </c>
      <c r="AC1089" s="1">
        <v>21</v>
      </c>
      <c r="AD1089" s="1" t="s">
        <v>2542</v>
      </c>
      <c r="AE1089" s="1" t="s">
        <v>5198</v>
      </c>
      <c r="AJ1089" s="1" t="s">
        <v>17</v>
      </c>
      <c r="AK1089" s="1" t="s">
        <v>5254</v>
      </c>
      <c r="AL1089" s="1" t="s">
        <v>141</v>
      </c>
      <c r="AM1089" s="1" t="s">
        <v>5296</v>
      </c>
      <c r="AT1089" s="1" t="s">
        <v>110</v>
      </c>
      <c r="AU1089" s="1" t="s">
        <v>4271</v>
      </c>
      <c r="AV1089" s="1" t="s">
        <v>3069</v>
      </c>
      <c r="AW1089" s="1" t="s">
        <v>7457</v>
      </c>
      <c r="BG1089" s="1" t="s">
        <v>110</v>
      </c>
      <c r="BH1089" s="1" t="s">
        <v>4271</v>
      </c>
      <c r="BI1089" s="1" t="s">
        <v>3070</v>
      </c>
      <c r="BJ1089" s="1" t="s">
        <v>4546</v>
      </c>
      <c r="BK1089" s="1" t="s">
        <v>110</v>
      </c>
      <c r="BL1089" s="1" t="s">
        <v>4271</v>
      </c>
      <c r="BM1089" s="1" t="s">
        <v>3071</v>
      </c>
      <c r="BN1089" s="1" t="s">
        <v>7524</v>
      </c>
      <c r="BO1089" s="1" t="s">
        <v>105</v>
      </c>
      <c r="BP1089" s="1" t="s">
        <v>4280</v>
      </c>
      <c r="BQ1089" s="1" t="s">
        <v>3072</v>
      </c>
      <c r="BR1089" s="1" t="s">
        <v>7026</v>
      </c>
      <c r="BS1089" s="1" t="s">
        <v>1748</v>
      </c>
      <c r="BT1089" s="1" t="s">
        <v>5307</v>
      </c>
    </row>
    <row r="1090" spans="1:31" ht="13.5" customHeight="1">
      <c r="A1090" s="5" t="str">
        <f t="shared" si="56"/>
        <v>1861_화현내_0185</v>
      </c>
      <c r="B1090" s="1">
        <v>1861</v>
      </c>
      <c r="C1090" s="1" t="s">
        <v>9339</v>
      </c>
      <c r="D1090" s="1" t="s">
        <v>9340</v>
      </c>
      <c r="E1090" s="1">
        <v>1089</v>
      </c>
      <c r="F1090" s="1">
        <v>6</v>
      </c>
      <c r="G1090" s="1" t="s">
        <v>2529</v>
      </c>
      <c r="H1090" s="1" t="s">
        <v>4196</v>
      </c>
      <c r="I1090" s="1">
        <v>15</v>
      </c>
      <c r="L1090" s="1">
        <v>1</v>
      </c>
      <c r="M1090" s="1" t="s">
        <v>8450</v>
      </c>
      <c r="N1090" s="1" t="s">
        <v>8451</v>
      </c>
      <c r="S1090" s="1" t="s">
        <v>96</v>
      </c>
      <c r="T1090" s="1" t="s">
        <v>4261</v>
      </c>
      <c r="W1090" s="1" t="s">
        <v>1754</v>
      </c>
      <c r="X1090" s="1" t="s">
        <v>4366</v>
      </c>
      <c r="Y1090" s="1" t="s">
        <v>10</v>
      </c>
      <c r="Z1090" s="1" t="s">
        <v>4364</v>
      </c>
      <c r="AC1090" s="1">
        <v>62</v>
      </c>
      <c r="AD1090" s="1" t="s">
        <v>556</v>
      </c>
      <c r="AE1090" s="1" t="s">
        <v>5204</v>
      </c>
    </row>
    <row r="1091" spans="1:72" ht="13.5" customHeight="1">
      <c r="A1091" s="5" t="str">
        <f t="shared" si="56"/>
        <v>1861_화현내_0185</v>
      </c>
      <c r="B1091" s="1">
        <v>1861</v>
      </c>
      <c r="C1091" s="1" t="s">
        <v>9339</v>
      </c>
      <c r="D1091" s="1" t="s">
        <v>9340</v>
      </c>
      <c r="E1091" s="1">
        <v>1090</v>
      </c>
      <c r="F1091" s="1">
        <v>6</v>
      </c>
      <c r="G1091" s="1" t="s">
        <v>2529</v>
      </c>
      <c r="H1091" s="1" t="s">
        <v>4196</v>
      </c>
      <c r="I1091" s="1">
        <v>15</v>
      </c>
      <c r="L1091" s="1">
        <v>2</v>
      </c>
      <c r="M1091" s="1" t="s">
        <v>3067</v>
      </c>
      <c r="N1091" s="1" t="s">
        <v>7409</v>
      </c>
      <c r="T1091" s="1" t="s">
        <v>8825</v>
      </c>
      <c r="U1091" s="1" t="s">
        <v>110</v>
      </c>
      <c r="V1091" s="1" t="s">
        <v>4271</v>
      </c>
      <c r="W1091" s="1" t="s">
        <v>135</v>
      </c>
      <c r="X1091" s="1" t="s">
        <v>9037</v>
      </c>
      <c r="Y1091" s="1" t="s">
        <v>3073</v>
      </c>
      <c r="Z1091" s="1" t="s">
        <v>7479</v>
      </c>
      <c r="AC1091" s="1">
        <v>35</v>
      </c>
      <c r="AD1091" s="1" t="s">
        <v>205</v>
      </c>
      <c r="AE1091" s="1" t="s">
        <v>5214</v>
      </c>
      <c r="AJ1091" s="1" t="s">
        <v>17</v>
      </c>
      <c r="AK1091" s="1" t="s">
        <v>5254</v>
      </c>
      <c r="AL1091" s="1" t="s">
        <v>58</v>
      </c>
      <c r="AM1091" s="1" t="s">
        <v>5258</v>
      </c>
      <c r="AT1091" s="1" t="s">
        <v>110</v>
      </c>
      <c r="AU1091" s="1" t="s">
        <v>4271</v>
      </c>
      <c r="AV1091" s="1" t="s">
        <v>3074</v>
      </c>
      <c r="AW1091" s="1" t="s">
        <v>5568</v>
      </c>
      <c r="BG1091" s="1" t="s">
        <v>110</v>
      </c>
      <c r="BH1091" s="1" t="s">
        <v>4271</v>
      </c>
      <c r="BI1091" s="1" t="s">
        <v>9223</v>
      </c>
      <c r="BJ1091" s="1" t="s">
        <v>6134</v>
      </c>
      <c r="BK1091" s="1" t="s">
        <v>855</v>
      </c>
      <c r="BL1091" s="1" t="s">
        <v>5338</v>
      </c>
      <c r="BM1091" s="1" t="s">
        <v>3075</v>
      </c>
      <c r="BN1091" s="1" t="s">
        <v>4353</v>
      </c>
      <c r="BO1091" s="1" t="s">
        <v>110</v>
      </c>
      <c r="BP1091" s="1" t="s">
        <v>4271</v>
      </c>
      <c r="BQ1091" s="1" t="s">
        <v>2874</v>
      </c>
      <c r="BR1091" s="1" t="s">
        <v>6949</v>
      </c>
      <c r="BS1091" s="1" t="s">
        <v>41</v>
      </c>
      <c r="BT1091" s="1" t="s">
        <v>5259</v>
      </c>
    </row>
    <row r="1092" spans="1:72" ht="13.5" customHeight="1">
      <c r="A1092" s="5" t="str">
        <f t="shared" si="56"/>
        <v>1861_화현내_0185</v>
      </c>
      <c r="B1092" s="1">
        <v>1861</v>
      </c>
      <c r="C1092" s="1" t="s">
        <v>9339</v>
      </c>
      <c r="D1092" s="1" t="s">
        <v>9340</v>
      </c>
      <c r="E1092" s="1">
        <v>1091</v>
      </c>
      <c r="F1092" s="1">
        <v>6</v>
      </c>
      <c r="G1092" s="1" t="s">
        <v>2529</v>
      </c>
      <c r="H1092" s="1" t="s">
        <v>4196</v>
      </c>
      <c r="I1092" s="1">
        <v>15</v>
      </c>
      <c r="L1092" s="1">
        <v>2</v>
      </c>
      <c r="M1092" s="1" t="s">
        <v>3067</v>
      </c>
      <c r="N1092" s="1" t="s">
        <v>7409</v>
      </c>
      <c r="S1092" s="1" t="s">
        <v>49</v>
      </c>
      <c r="T1092" s="1" t="s">
        <v>967</v>
      </c>
      <c r="AC1092" s="1">
        <v>25</v>
      </c>
      <c r="AD1092" s="1" t="s">
        <v>81</v>
      </c>
      <c r="AE1092" s="1" t="s">
        <v>5240</v>
      </c>
      <c r="AJ1092" s="1" t="s">
        <v>17</v>
      </c>
      <c r="AK1092" s="1" t="s">
        <v>5254</v>
      </c>
      <c r="AL1092" s="1" t="s">
        <v>88</v>
      </c>
      <c r="AM1092" s="1" t="s">
        <v>7489</v>
      </c>
      <c r="AT1092" s="1" t="s">
        <v>105</v>
      </c>
      <c r="AU1092" s="1" t="s">
        <v>4280</v>
      </c>
      <c r="AV1092" s="1" t="s">
        <v>3076</v>
      </c>
      <c r="AW1092" s="1" t="s">
        <v>5567</v>
      </c>
      <c r="BG1092" s="1" t="s">
        <v>105</v>
      </c>
      <c r="BH1092" s="1" t="s">
        <v>4280</v>
      </c>
      <c r="BI1092" s="1" t="s">
        <v>3077</v>
      </c>
      <c r="BJ1092" s="1" t="s">
        <v>6133</v>
      </c>
      <c r="BK1092" s="1" t="s">
        <v>105</v>
      </c>
      <c r="BL1092" s="1" t="s">
        <v>4280</v>
      </c>
      <c r="BM1092" s="1" t="s">
        <v>3078</v>
      </c>
      <c r="BN1092" s="1" t="s">
        <v>9224</v>
      </c>
      <c r="BO1092" s="1" t="s">
        <v>110</v>
      </c>
      <c r="BP1092" s="1" t="s">
        <v>4271</v>
      </c>
      <c r="BQ1092" s="1" t="s">
        <v>3079</v>
      </c>
      <c r="BR1092" s="1" t="s">
        <v>7025</v>
      </c>
      <c r="BS1092" s="1" t="s">
        <v>91</v>
      </c>
      <c r="BT1092" s="1" t="s">
        <v>5274</v>
      </c>
    </row>
    <row r="1093" spans="1:31" ht="13.5" customHeight="1">
      <c r="A1093" s="5" t="str">
        <f t="shared" si="56"/>
        <v>1861_화현내_0185</v>
      </c>
      <c r="B1093" s="1">
        <v>1861</v>
      </c>
      <c r="C1093" s="1" t="s">
        <v>9339</v>
      </c>
      <c r="D1093" s="1" t="s">
        <v>9340</v>
      </c>
      <c r="E1093" s="1">
        <v>1092</v>
      </c>
      <c r="F1093" s="1">
        <v>6</v>
      </c>
      <c r="G1093" s="1" t="s">
        <v>2529</v>
      </c>
      <c r="H1093" s="1" t="s">
        <v>4196</v>
      </c>
      <c r="I1093" s="1">
        <v>15</v>
      </c>
      <c r="L1093" s="1">
        <v>2</v>
      </c>
      <c r="M1093" s="1" t="s">
        <v>3067</v>
      </c>
      <c r="N1093" s="1" t="s">
        <v>7409</v>
      </c>
      <c r="S1093" s="1" t="s">
        <v>96</v>
      </c>
      <c r="T1093" s="1" t="s">
        <v>4261</v>
      </c>
      <c r="W1093" s="1" t="s">
        <v>492</v>
      </c>
      <c r="X1093" s="1" t="s">
        <v>4350</v>
      </c>
      <c r="Y1093" s="1" t="s">
        <v>10</v>
      </c>
      <c r="Z1093" s="1" t="s">
        <v>4364</v>
      </c>
      <c r="AC1093" s="1">
        <v>62</v>
      </c>
      <c r="AD1093" s="1" t="s">
        <v>556</v>
      </c>
      <c r="AE1093" s="1" t="s">
        <v>5204</v>
      </c>
    </row>
    <row r="1094" spans="1:73" ht="13.5" customHeight="1">
      <c r="A1094" s="5" t="str">
        <f t="shared" si="56"/>
        <v>1861_화현내_0185</v>
      </c>
      <c r="B1094" s="1">
        <v>1861</v>
      </c>
      <c r="C1094" s="1" t="s">
        <v>9339</v>
      </c>
      <c r="D1094" s="1" t="s">
        <v>9340</v>
      </c>
      <c r="E1094" s="1">
        <v>1093</v>
      </c>
      <c r="F1094" s="1">
        <v>6</v>
      </c>
      <c r="G1094" s="1" t="s">
        <v>2529</v>
      </c>
      <c r="H1094" s="1" t="s">
        <v>4196</v>
      </c>
      <c r="I1094" s="1">
        <v>15</v>
      </c>
      <c r="L1094" s="1">
        <v>2</v>
      </c>
      <c r="M1094" s="1" t="s">
        <v>3067</v>
      </c>
      <c r="N1094" s="1" t="s">
        <v>7409</v>
      </c>
      <c r="S1094" s="1" t="s">
        <v>131</v>
      </c>
      <c r="T1094" s="1" t="s">
        <v>4263</v>
      </c>
      <c r="Y1094" s="1" t="s">
        <v>7375</v>
      </c>
      <c r="Z1094" s="1" t="s">
        <v>4704</v>
      </c>
      <c r="AC1094" s="1">
        <v>27</v>
      </c>
      <c r="AD1094" s="1" t="s">
        <v>224</v>
      </c>
      <c r="AE1094" s="1" t="s">
        <v>5244</v>
      </c>
      <c r="BU1094" s="1" t="s">
        <v>3080</v>
      </c>
    </row>
    <row r="1095" spans="1:31" ht="13.5" customHeight="1">
      <c r="A1095" s="5" t="str">
        <f t="shared" si="56"/>
        <v>1861_화현내_0185</v>
      </c>
      <c r="B1095" s="1">
        <v>1861</v>
      </c>
      <c r="C1095" s="1" t="s">
        <v>9339</v>
      </c>
      <c r="D1095" s="1" t="s">
        <v>9340</v>
      </c>
      <c r="E1095" s="1">
        <v>1094</v>
      </c>
      <c r="F1095" s="1">
        <v>6</v>
      </c>
      <c r="G1095" s="1" t="s">
        <v>2529</v>
      </c>
      <c r="H1095" s="1" t="s">
        <v>4196</v>
      </c>
      <c r="I1095" s="1">
        <v>15</v>
      </c>
      <c r="L1095" s="1">
        <v>2</v>
      </c>
      <c r="M1095" s="1" t="s">
        <v>3067</v>
      </c>
      <c r="N1095" s="1" t="s">
        <v>7409</v>
      </c>
      <c r="S1095" s="1" t="s">
        <v>131</v>
      </c>
      <c r="T1095" s="1" t="s">
        <v>4263</v>
      </c>
      <c r="Y1095" s="1" t="s">
        <v>3081</v>
      </c>
      <c r="Z1095" s="1" t="s">
        <v>4703</v>
      </c>
      <c r="AC1095" s="1">
        <v>23</v>
      </c>
      <c r="AD1095" s="1" t="s">
        <v>359</v>
      </c>
      <c r="AE1095" s="1" t="s">
        <v>5217</v>
      </c>
    </row>
    <row r="1096" spans="1:72" ht="13.5" customHeight="1">
      <c r="A1096" s="5" t="str">
        <f t="shared" si="56"/>
        <v>1861_화현내_0185</v>
      </c>
      <c r="B1096" s="1">
        <v>1861</v>
      </c>
      <c r="C1096" s="1" t="s">
        <v>9339</v>
      </c>
      <c r="D1096" s="1" t="s">
        <v>9340</v>
      </c>
      <c r="E1096" s="1">
        <v>1095</v>
      </c>
      <c r="F1096" s="1">
        <v>6</v>
      </c>
      <c r="G1096" s="1" t="s">
        <v>2529</v>
      </c>
      <c r="H1096" s="1" t="s">
        <v>4196</v>
      </c>
      <c r="I1096" s="1">
        <v>15</v>
      </c>
      <c r="L1096" s="1">
        <v>3</v>
      </c>
      <c r="M1096" s="1" t="s">
        <v>8452</v>
      </c>
      <c r="N1096" s="1" t="s">
        <v>8453</v>
      </c>
      <c r="T1096" s="1" t="s">
        <v>9116</v>
      </c>
      <c r="U1096" s="1" t="s">
        <v>110</v>
      </c>
      <c r="V1096" s="1" t="s">
        <v>4271</v>
      </c>
      <c r="W1096" s="1" t="s">
        <v>139</v>
      </c>
      <c r="X1096" s="1" t="s">
        <v>9225</v>
      </c>
      <c r="Y1096" s="1" t="s">
        <v>3082</v>
      </c>
      <c r="Z1096" s="1" t="s">
        <v>4702</v>
      </c>
      <c r="AC1096" s="1">
        <v>32</v>
      </c>
      <c r="AD1096" s="1" t="s">
        <v>1042</v>
      </c>
      <c r="AE1096" s="1" t="s">
        <v>5220</v>
      </c>
      <c r="AJ1096" s="1" t="s">
        <v>17</v>
      </c>
      <c r="AK1096" s="1" t="s">
        <v>5254</v>
      </c>
      <c r="AL1096" s="1" t="s">
        <v>141</v>
      </c>
      <c r="AM1096" s="1" t="s">
        <v>5296</v>
      </c>
      <c r="AT1096" s="1" t="s">
        <v>110</v>
      </c>
      <c r="AU1096" s="1" t="s">
        <v>4271</v>
      </c>
      <c r="AV1096" s="1" t="s">
        <v>3083</v>
      </c>
      <c r="AW1096" s="1" t="s">
        <v>5566</v>
      </c>
      <c r="BG1096" s="1" t="s">
        <v>110</v>
      </c>
      <c r="BH1096" s="1" t="s">
        <v>4271</v>
      </c>
      <c r="BI1096" s="1" t="s">
        <v>3084</v>
      </c>
      <c r="BJ1096" s="1" t="s">
        <v>4683</v>
      </c>
      <c r="BK1096" s="1" t="s">
        <v>110</v>
      </c>
      <c r="BL1096" s="1" t="s">
        <v>4271</v>
      </c>
      <c r="BM1096" s="1" t="s">
        <v>3071</v>
      </c>
      <c r="BN1096" s="1" t="s">
        <v>7524</v>
      </c>
      <c r="BO1096" s="1" t="s">
        <v>110</v>
      </c>
      <c r="BP1096" s="1" t="s">
        <v>4271</v>
      </c>
      <c r="BQ1096" s="1" t="s">
        <v>7376</v>
      </c>
      <c r="BR1096" s="1" t="s">
        <v>7024</v>
      </c>
      <c r="BS1096" s="1" t="s">
        <v>180</v>
      </c>
      <c r="BT1096" s="1" t="s">
        <v>5255</v>
      </c>
    </row>
    <row r="1097" spans="1:72" ht="13.5" customHeight="1">
      <c r="A1097" s="5" t="str">
        <f t="shared" si="56"/>
        <v>1861_화현내_0185</v>
      </c>
      <c r="B1097" s="1">
        <v>1861</v>
      </c>
      <c r="C1097" s="1" t="s">
        <v>9339</v>
      </c>
      <c r="D1097" s="1" t="s">
        <v>9340</v>
      </c>
      <c r="E1097" s="1">
        <v>1096</v>
      </c>
      <c r="F1097" s="1">
        <v>6</v>
      </c>
      <c r="G1097" s="1" t="s">
        <v>2529</v>
      </c>
      <c r="H1097" s="1" t="s">
        <v>4196</v>
      </c>
      <c r="I1097" s="1">
        <v>15</v>
      </c>
      <c r="L1097" s="1">
        <v>3</v>
      </c>
      <c r="M1097" s="1" t="s">
        <v>8452</v>
      </c>
      <c r="N1097" s="1" t="s">
        <v>8453</v>
      </c>
      <c r="S1097" s="1" t="s">
        <v>49</v>
      </c>
      <c r="T1097" s="1" t="s">
        <v>967</v>
      </c>
      <c r="W1097" s="1" t="s">
        <v>173</v>
      </c>
      <c r="X1097" s="1" t="s">
        <v>4358</v>
      </c>
      <c r="Y1097" s="1" t="s">
        <v>10</v>
      </c>
      <c r="Z1097" s="1" t="s">
        <v>4364</v>
      </c>
      <c r="AC1097" s="1">
        <v>39</v>
      </c>
      <c r="AD1097" s="1" t="s">
        <v>1042</v>
      </c>
      <c r="AE1097" s="1" t="s">
        <v>5220</v>
      </c>
      <c r="AJ1097" s="1" t="s">
        <v>17</v>
      </c>
      <c r="AK1097" s="1" t="s">
        <v>5254</v>
      </c>
      <c r="AL1097" s="1" t="s">
        <v>175</v>
      </c>
      <c r="AM1097" s="1" t="s">
        <v>5277</v>
      </c>
      <c r="AT1097" s="1" t="s">
        <v>105</v>
      </c>
      <c r="AU1097" s="1" t="s">
        <v>4280</v>
      </c>
      <c r="AV1097" s="1" t="s">
        <v>3085</v>
      </c>
      <c r="AW1097" s="1" t="s">
        <v>5565</v>
      </c>
      <c r="BG1097" s="1" t="s">
        <v>2600</v>
      </c>
      <c r="BH1097" s="1" t="s">
        <v>4361</v>
      </c>
      <c r="BI1097" s="1" t="s">
        <v>3086</v>
      </c>
      <c r="BJ1097" s="1" t="s">
        <v>6132</v>
      </c>
      <c r="BO1097" s="1" t="s">
        <v>105</v>
      </c>
      <c r="BP1097" s="1" t="s">
        <v>4280</v>
      </c>
      <c r="BQ1097" s="1" t="s">
        <v>3087</v>
      </c>
      <c r="BR1097" s="1" t="s">
        <v>7023</v>
      </c>
      <c r="BS1097" s="1" t="s">
        <v>672</v>
      </c>
      <c r="BT1097" s="1" t="s">
        <v>5300</v>
      </c>
    </row>
    <row r="1098" spans="1:72" ht="13.5" customHeight="1">
      <c r="A1098" s="5" t="str">
        <f t="shared" si="56"/>
        <v>1861_화현내_0185</v>
      </c>
      <c r="B1098" s="1">
        <v>1861</v>
      </c>
      <c r="C1098" s="1" t="s">
        <v>9339</v>
      </c>
      <c r="D1098" s="1" t="s">
        <v>9340</v>
      </c>
      <c r="E1098" s="1">
        <v>1097</v>
      </c>
      <c r="F1098" s="1">
        <v>6</v>
      </c>
      <c r="G1098" s="1" t="s">
        <v>2529</v>
      </c>
      <c r="H1098" s="1" t="s">
        <v>4196</v>
      </c>
      <c r="I1098" s="1">
        <v>15</v>
      </c>
      <c r="L1098" s="1">
        <v>4</v>
      </c>
      <c r="M1098" s="1" t="s">
        <v>8454</v>
      </c>
      <c r="N1098" s="1" t="s">
        <v>8455</v>
      </c>
      <c r="T1098" s="1" t="s">
        <v>8850</v>
      </c>
      <c r="U1098" s="1" t="s">
        <v>110</v>
      </c>
      <c r="V1098" s="1" t="s">
        <v>4271</v>
      </c>
      <c r="W1098" s="1" t="s">
        <v>139</v>
      </c>
      <c r="X1098" s="1" t="s">
        <v>9209</v>
      </c>
      <c r="Y1098" s="1" t="s">
        <v>578</v>
      </c>
      <c r="Z1098" s="1" t="s">
        <v>7468</v>
      </c>
      <c r="AC1098" s="1">
        <v>52</v>
      </c>
      <c r="AD1098" s="1" t="s">
        <v>120</v>
      </c>
      <c r="AE1098" s="1" t="s">
        <v>5232</v>
      </c>
      <c r="AJ1098" s="1" t="s">
        <v>17</v>
      </c>
      <c r="AK1098" s="1" t="s">
        <v>5254</v>
      </c>
      <c r="AL1098" s="1" t="s">
        <v>141</v>
      </c>
      <c r="AM1098" s="1" t="s">
        <v>5296</v>
      </c>
      <c r="AT1098" s="1" t="s">
        <v>110</v>
      </c>
      <c r="AU1098" s="1" t="s">
        <v>4271</v>
      </c>
      <c r="AV1098" s="1" t="s">
        <v>2646</v>
      </c>
      <c r="AW1098" s="1" t="s">
        <v>5523</v>
      </c>
      <c r="BG1098" s="1" t="s">
        <v>110</v>
      </c>
      <c r="BH1098" s="1" t="s">
        <v>4271</v>
      </c>
      <c r="BI1098" s="1" t="s">
        <v>2762</v>
      </c>
      <c r="BJ1098" s="1" t="s">
        <v>5856</v>
      </c>
      <c r="BK1098" s="1" t="s">
        <v>110</v>
      </c>
      <c r="BL1098" s="1" t="s">
        <v>4271</v>
      </c>
      <c r="BM1098" s="1" t="s">
        <v>2647</v>
      </c>
      <c r="BN1098" s="1" t="s">
        <v>6180</v>
      </c>
      <c r="BO1098" s="1" t="s">
        <v>110</v>
      </c>
      <c r="BP1098" s="1" t="s">
        <v>4271</v>
      </c>
      <c r="BQ1098" s="1" t="s">
        <v>3088</v>
      </c>
      <c r="BR1098" s="1" t="s">
        <v>7022</v>
      </c>
      <c r="BS1098" s="1" t="s">
        <v>104</v>
      </c>
      <c r="BT1098" s="1" t="s">
        <v>5261</v>
      </c>
    </row>
    <row r="1099" spans="1:72" ht="13.5" customHeight="1">
      <c r="A1099" s="5" t="str">
        <f aca="true" t="shared" si="57" ref="A1099:A1118">HYPERLINK("http://kyu.snu.ac.kr/sdhj/index.jsp?type=hj/GK14782_00IH_0001_0186.jpg","1861_화현내_0186")</f>
        <v>1861_화현내_0186</v>
      </c>
      <c r="B1099" s="1">
        <v>1861</v>
      </c>
      <c r="C1099" s="1" t="s">
        <v>9339</v>
      </c>
      <c r="D1099" s="1" t="s">
        <v>9340</v>
      </c>
      <c r="E1099" s="1">
        <v>1098</v>
      </c>
      <c r="F1099" s="1">
        <v>6</v>
      </c>
      <c r="G1099" s="1" t="s">
        <v>2529</v>
      </c>
      <c r="H1099" s="1" t="s">
        <v>4196</v>
      </c>
      <c r="I1099" s="1">
        <v>15</v>
      </c>
      <c r="L1099" s="1">
        <v>4</v>
      </c>
      <c r="M1099" s="1" t="s">
        <v>8454</v>
      </c>
      <c r="N1099" s="1" t="s">
        <v>8455</v>
      </c>
      <c r="S1099" s="1" t="s">
        <v>49</v>
      </c>
      <c r="T1099" s="1" t="s">
        <v>967</v>
      </c>
      <c r="W1099" s="1" t="s">
        <v>231</v>
      </c>
      <c r="X1099" s="1" t="s">
        <v>4361</v>
      </c>
      <c r="Y1099" s="1" t="s">
        <v>10</v>
      </c>
      <c r="Z1099" s="1" t="s">
        <v>4364</v>
      </c>
      <c r="AC1099" s="1">
        <v>46</v>
      </c>
      <c r="AD1099" s="1" t="s">
        <v>90</v>
      </c>
      <c r="AE1099" s="1" t="s">
        <v>5195</v>
      </c>
      <c r="AJ1099" s="1" t="s">
        <v>17</v>
      </c>
      <c r="AK1099" s="1" t="s">
        <v>5254</v>
      </c>
      <c r="AL1099" s="1" t="s">
        <v>233</v>
      </c>
      <c r="AM1099" s="1" t="s">
        <v>5281</v>
      </c>
      <c r="AT1099" s="1" t="s">
        <v>105</v>
      </c>
      <c r="AU1099" s="1" t="s">
        <v>4280</v>
      </c>
      <c r="AV1099" s="1" t="s">
        <v>3089</v>
      </c>
      <c r="AW1099" s="1" t="s">
        <v>5564</v>
      </c>
      <c r="BG1099" s="1" t="s">
        <v>105</v>
      </c>
      <c r="BH1099" s="1" t="s">
        <v>4280</v>
      </c>
      <c r="BI1099" s="1" t="s">
        <v>3090</v>
      </c>
      <c r="BJ1099" s="1" t="s">
        <v>6131</v>
      </c>
      <c r="BK1099" s="1" t="s">
        <v>105</v>
      </c>
      <c r="BL1099" s="1" t="s">
        <v>4280</v>
      </c>
      <c r="BM1099" s="1" t="s">
        <v>3091</v>
      </c>
      <c r="BN1099" s="1" t="s">
        <v>6055</v>
      </c>
      <c r="BO1099" s="1" t="s">
        <v>105</v>
      </c>
      <c r="BP1099" s="1" t="s">
        <v>4280</v>
      </c>
      <c r="BQ1099" s="1" t="s">
        <v>3092</v>
      </c>
      <c r="BR1099" s="1" t="s">
        <v>7527</v>
      </c>
      <c r="BS1099" s="1" t="s">
        <v>88</v>
      </c>
      <c r="BT1099" s="1" t="s">
        <v>7489</v>
      </c>
    </row>
    <row r="1100" spans="1:31" ht="13.5" customHeight="1">
      <c r="A1100" s="5" t="str">
        <f t="shared" si="57"/>
        <v>1861_화현내_0186</v>
      </c>
      <c r="B1100" s="1">
        <v>1861</v>
      </c>
      <c r="C1100" s="1" t="s">
        <v>9339</v>
      </c>
      <c r="D1100" s="1" t="s">
        <v>9340</v>
      </c>
      <c r="E1100" s="1">
        <v>1099</v>
      </c>
      <c r="F1100" s="1">
        <v>6</v>
      </c>
      <c r="G1100" s="1" t="s">
        <v>2529</v>
      </c>
      <c r="H1100" s="1" t="s">
        <v>4196</v>
      </c>
      <c r="I1100" s="1">
        <v>15</v>
      </c>
      <c r="L1100" s="1">
        <v>4</v>
      </c>
      <c r="M1100" s="1" t="s">
        <v>8454</v>
      </c>
      <c r="N1100" s="1" t="s">
        <v>8455</v>
      </c>
      <c r="S1100" s="1" t="s">
        <v>181</v>
      </c>
      <c r="T1100" s="1" t="s">
        <v>4259</v>
      </c>
      <c r="Y1100" s="1" t="s">
        <v>3093</v>
      </c>
      <c r="Z1100" s="1" t="s">
        <v>7465</v>
      </c>
      <c r="AC1100" s="1">
        <v>9</v>
      </c>
      <c r="AD1100" s="1" t="s">
        <v>213</v>
      </c>
      <c r="AE1100" s="1" t="s">
        <v>5203</v>
      </c>
    </row>
    <row r="1101" spans="1:72" ht="13.5" customHeight="1">
      <c r="A1101" s="5" t="str">
        <f t="shared" si="57"/>
        <v>1861_화현내_0186</v>
      </c>
      <c r="B1101" s="1">
        <v>1861</v>
      </c>
      <c r="C1101" s="1" t="s">
        <v>9339</v>
      </c>
      <c r="D1101" s="1" t="s">
        <v>9340</v>
      </c>
      <c r="E1101" s="1">
        <v>1100</v>
      </c>
      <c r="F1101" s="1">
        <v>6</v>
      </c>
      <c r="G1101" s="1" t="s">
        <v>2529</v>
      </c>
      <c r="H1101" s="1" t="s">
        <v>4196</v>
      </c>
      <c r="I1101" s="1">
        <v>15</v>
      </c>
      <c r="L1101" s="1">
        <v>5</v>
      </c>
      <c r="M1101" s="1" t="s">
        <v>9226</v>
      </c>
      <c r="N1101" s="1" t="s">
        <v>8456</v>
      </c>
      <c r="T1101" s="1" t="s">
        <v>8777</v>
      </c>
      <c r="U1101" s="1" t="s">
        <v>110</v>
      </c>
      <c r="V1101" s="1" t="s">
        <v>4271</v>
      </c>
      <c r="W1101" s="1" t="s">
        <v>97</v>
      </c>
      <c r="X1101" s="1" t="s">
        <v>8816</v>
      </c>
      <c r="Y1101" s="1" t="s">
        <v>9227</v>
      </c>
      <c r="Z1101" s="1" t="s">
        <v>4701</v>
      </c>
      <c r="AC1101" s="1">
        <v>54</v>
      </c>
      <c r="AD1101" s="1" t="s">
        <v>221</v>
      </c>
      <c r="AE1101" s="1" t="s">
        <v>5245</v>
      </c>
      <c r="AJ1101" s="1" t="s">
        <v>17</v>
      </c>
      <c r="AK1101" s="1" t="s">
        <v>5254</v>
      </c>
      <c r="AL1101" s="1" t="s">
        <v>88</v>
      </c>
      <c r="AM1101" s="1" t="s">
        <v>7489</v>
      </c>
      <c r="AT1101" s="1" t="s">
        <v>110</v>
      </c>
      <c r="AU1101" s="1" t="s">
        <v>4271</v>
      </c>
      <c r="AV1101" s="1" t="s">
        <v>3094</v>
      </c>
      <c r="AW1101" s="1" t="s">
        <v>5457</v>
      </c>
      <c r="BG1101" s="1" t="s">
        <v>110</v>
      </c>
      <c r="BH1101" s="1" t="s">
        <v>4271</v>
      </c>
      <c r="BI1101" s="1" t="s">
        <v>2533</v>
      </c>
      <c r="BJ1101" s="1" t="s">
        <v>6047</v>
      </c>
      <c r="BK1101" s="1" t="s">
        <v>855</v>
      </c>
      <c r="BL1101" s="1" t="s">
        <v>5338</v>
      </c>
      <c r="BM1101" s="1" t="s">
        <v>2534</v>
      </c>
      <c r="BN1101" s="1" t="s">
        <v>6525</v>
      </c>
      <c r="BO1101" s="1" t="s">
        <v>105</v>
      </c>
      <c r="BP1101" s="1" t="s">
        <v>4280</v>
      </c>
      <c r="BQ1101" s="1" t="s">
        <v>3095</v>
      </c>
      <c r="BR1101" s="1" t="s">
        <v>7713</v>
      </c>
      <c r="BS1101" s="1" t="s">
        <v>346</v>
      </c>
      <c r="BT1101" s="1" t="s">
        <v>5291</v>
      </c>
    </row>
    <row r="1102" spans="1:72" ht="13.5" customHeight="1">
      <c r="A1102" s="5" t="str">
        <f t="shared" si="57"/>
        <v>1861_화현내_0186</v>
      </c>
      <c r="B1102" s="1">
        <v>1861</v>
      </c>
      <c r="C1102" s="1" t="s">
        <v>9339</v>
      </c>
      <c r="D1102" s="1" t="s">
        <v>9340</v>
      </c>
      <c r="E1102" s="1">
        <v>1101</v>
      </c>
      <c r="F1102" s="1">
        <v>6</v>
      </c>
      <c r="G1102" s="1" t="s">
        <v>2529</v>
      </c>
      <c r="H1102" s="1" t="s">
        <v>4196</v>
      </c>
      <c r="I1102" s="1">
        <v>15</v>
      </c>
      <c r="L1102" s="1">
        <v>5</v>
      </c>
      <c r="M1102" s="1" t="s">
        <v>9226</v>
      </c>
      <c r="N1102" s="1" t="s">
        <v>8456</v>
      </c>
      <c r="S1102" s="1" t="s">
        <v>49</v>
      </c>
      <c r="T1102" s="1" t="s">
        <v>967</v>
      </c>
      <c r="W1102" s="1" t="s">
        <v>97</v>
      </c>
      <c r="X1102" s="1" t="s">
        <v>8816</v>
      </c>
      <c r="Y1102" s="1" t="s">
        <v>10</v>
      </c>
      <c r="Z1102" s="1" t="s">
        <v>4364</v>
      </c>
      <c r="AC1102" s="1">
        <v>54</v>
      </c>
      <c r="AD1102" s="1" t="s">
        <v>221</v>
      </c>
      <c r="AE1102" s="1" t="s">
        <v>5245</v>
      </c>
      <c r="AJ1102" s="1" t="s">
        <v>17</v>
      </c>
      <c r="AK1102" s="1" t="s">
        <v>5254</v>
      </c>
      <c r="AL1102" s="1" t="s">
        <v>58</v>
      </c>
      <c r="AM1102" s="1" t="s">
        <v>5258</v>
      </c>
      <c r="AT1102" s="1" t="s">
        <v>1394</v>
      </c>
      <c r="AU1102" s="1" t="s">
        <v>4320</v>
      </c>
      <c r="BG1102" s="1" t="s">
        <v>1394</v>
      </c>
      <c r="BH1102" s="1" t="s">
        <v>4320</v>
      </c>
      <c r="BI1102" s="1" t="s">
        <v>587</v>
      </c>
      <c r="BJ1102" s="1" t="s">
        <v>5755</v>
      </c>
      <c r="BK1102" s="1" t="s">
        <v>1394</v>
      </c>
      <c r="BL1102" s="1" t="s">
        <v>4320</v>
      </c>
      <c r="BM1102" s="1" t="s">
        <v>486</v>
      </c>
      <c r="BN1102" s="1" t="s">
        <v>5826</v>
      </c>
      <c r="BO1102" s="1" t="s">
        <v>1394</v>
      </c>
      <c r="BP1102" s="1" t="s">
        <v>4320</v>
      </c>
      <c r="BQ1102" s="1" t="s">
        <v>3096</v>
      </c>
      <c r="BR1102" s="1" t="s">
        <v>9228</v>
      </c>
      <c r="BS1102" s="1" t="s">
        <v>95</v>
      </c>
      <c r="BT1102" s="1" t="s">
        <v>5256</v>
      </c>
    </row>
    <row r="1103" spans="1:29" ht="13.5" customHeight="1">
      <c r="A1103" s="5" t="str">
        <f t="shared" si="57"/>
        <v>1861_화현내_0186</v>
      </c>
      <c r="B1103" s="1">
        <v>1861</v>
      </c>
      <c r="C1103" s="1" t="s">
        <v>9339</v>
      </c>
      <c r="D1103" s="1" t="s">
        <v>9340</v>
      </c>
      <c r="E1103" s="1">
        <v>1102</v>
      </c>
      <c r="F1103" s="1">
        <v>6</v>
      </c>
      <c r="G1103" s="1" t="s">
        <v>2529</v>
      </c>
      <c r="H1103" s="1" t="s">
        <v>4196</v>
      </c>
      <c r="I1103" s="1">
        <v>15</v>
      </c>
      <c r="L1103" s="1">
        <v>5</v>
      </c>
      <c r="M1103" s="1" t="s">
        <v>9226</v>
      </c>
      <c r="N1103" s="1" t="s">
        <v>8456</v>
      </c>
      <c r="S1103" s="1" t="s">
        <v>181</v>
      </c>
      <c r="T1103" s="1" t="s">
        <v>4259</v>
      </c>
      <c r="Y1103" s="1" t="s">
        <v>3097</v>
      </c>
      <c r="Z1103" s="1" t="s">
        <v>4700</v>
      </c>
      <c r="AC1103" s="1">
        <v>23</v>
      </c>
    </row>
    <row r="1104" spans="1:31" ht="13.5" customHeight="1">
      <c r="A1104" s="5" t="str">
        <f t="shared" si="57"/>
        <v>1861_화현내_0186</v>
      </c>
      <c r="B1104" s="1">
        <v>1861</v>
      </c>
      <c r="C1104" s="1" t="s">
        <v>9339</v>
      </c>
      <c r="D1104" s="1" t="s">
        <v>9340</v>
      </c>
      <c r="E1104" s="1">
        <v>1103</v>
      </c>
      <c r="F1104" s="1">
        <v>6</v>
      </c>
      <c r="G1104" s="1" t="s">
        <v>2529</v>
      </c>
      <c r="H1104" s="1" t="s">
        <v>4196</v>
      </c>
      <c r="I1104" s="1">
        <v>15</v>
      </c>
      <c r="L1104" s="1">
        <v>5</v>
      </c>
      <c r="M1104" s="1" t="s">
        <v>9226</v>
      </c>
      <c r="N1104" s="1" t="s">
        <v>8456</v>
      </c>
      <c r="S1104" s="1" t="s">
        <v>181</v>
      </c>
      <c r="T1104" s="1" t="s">
        <v>4259</v>
      </c>
      <c r="Y1104" s="1" t="s">
        <v>3098</v>
      </c>
      <c r="Z1104" s="1" t="s">
        <v>4699</v>
      </c>
      <c r="AC1104" s="1">
        <v>13</v>
      </c>
      <c r="AD1104" s="1" t="s">
        <v>521</v>
      </c>
      <c r="AE1104" s="1" t="s">
        <v>5212</v>
      </c>
    </row>
    <row r="1105" spans="1:72" ht="13.5" customHeight="1">
      <c r="A1105" s="5" t="str">
        <f t="shared" si="57"/>
        <v>1861_화현내_0186</v>
      </c>
      <c r="B1105" s="1">
        <v>1861</v>
      </c>
      <c r="C1105" s="1" t="s">
        <v>9339</v>
      </c>
      <c r="D1105" s="1" t="s">
        <v>9340</v>
      </c>
      <c r="E1105" s="1">
        <v>1104</v>
      </c>
      <c r="F1105" s="1">
        <v>6</v>
      </c>
      <c r="G1105" s="1" t="s">
        <v>2529</v>
      </c>
      <c r="H1105" s="1" t="s">
        <v>4196</v>
      </c>
      <c r="I1105" s="1">
        <v>16</v>
      </c>
      <c r="J1105" s="1" t="s">
        <v>3099</v>
      </c>
      <c r="K1105" s="1" t="s">
        <v>7425</v>
      </c>
      <c r="L1105" s="1">
        <v>1</v>
      </c>
      <c r="M1105" s="1" t="s">
        <v>8457</v>
      </c>
      <c r="N1105" s="1" t="s">
        <v>8458</v>
      </c>
      <c r="T1105" s="1" t="s">
        <v>8850</v>
      </c>
      <c r="U1105" s="1" t="s">
        <v>37</v>
      </c>
      <c r="V1105" s="1" t="s">
        <v>4283</v>
      </c>
      <c r="W1105" s="1" t="s">
        <v>139</v>
      </c>
      <c r="X1105" s="1" t="s">
        <v>9209</v>
      </c>
      <c r="Y1105" s="1" t="s">
        <v>2267</v>
      </c>
      <c r="Z1105" s="1" t="s">
        <v>4698</v>
      </c>
      <c r="AC1105" s="1">
        <v>56</v>
      </c>
      <c r="AD1105" s="1" t="s">
        <v>655</v>
      </c>
      <c r="AE1105" s="1" t="s">
        <v>5223</v>
      </c>
      <c r="AJ1105" s="1" t="s">
        <v>17</v>
      </c>
      <c r="AK1105" s="1" t="s">
        <v>5254</v>
      </c>
      <c r="AL1105" s="1" t="s">
        <v>141</v>
      </c>
      <c r="AM1105" s="1" t="s">
        <v>5296</v>
      </c>
      <c r="AT1105" s="1" t="s">
        <v>42</v>
      </c>
      <c r="AU1105" s="1" t="s">
        <v>5332</v>
      </c>
      <c r="AV1105" s="1" t="s">
        <v>2536</v>
      </c>
      <c r="AW1105" s="1" t="s">
        <v>5563</v>
      </c>
      <c r="BG1105" s="1" t="s">
        <v>528</v>
      </c>
      <c r="BH1105" s="1" t="s">
        <v>5335</v>
      </c>
      <c r="BI1105" s="1" t="s">
        <v>3100</v>
      </c>
      <c r="BJ1105" s="1" t="s">
        <v>5468</v>
      </c>
      <c r="BK1105" s="1" t="s">
        <v>1304</v>
      </c>
      <c r="BL1105" s="1" t="s">
        <v>5334</v>
      </c>
      <c r="BM1105" s="1" t="s">
        <v>144</v>
      </c>
      <c r="BN1105" s="1" t="s">
        <v>6060</v>
      </c>
      <c r="BO1105" s="1" t="s">
        <v>42</v>
      </c>
      <c r="BP1105" s="1" t="s">
        <v>5332</v>
      </c>
      <c r="BQ1105" s="1" t="s">
        <v>3101</v>
      </c>
      <c r="BR1105" s="1" t="s">
        <v>7021</v>
      </c>
      <c r="BS1105" s="1" t="s">
        <v>104</v>
      </c>
      <c r="BT1105" s="1" t="s">
        <v>5261</v>
      </c>
    </row>
    <row r="1106" spans="1:72" ht="13.5" customHeight="1">
      <c r="A1106" s="5" t="str">
        <f t="shared" si="57"/>
        <v>1861_화현내_0186</v>
      </c>
      <c r="B1106" s="1">
        <v>1861</v>
      </c>
      <c r="C1106" s="1" t="s">
        <v>9339</v>
      </c>
      <c r="D1106" s="1" t="s">
        <v>9340</v>
      </c>
      <c r="E1106" s="1">
        <v>1105</v>
      </c>
      <c r="F1106" s="1">
        <v>6</v>
      </c>
      <c r="G1106" s="1" t="s">
        <v>2529</v>
      </c>
      <c r="H1106" s="1" t="s">
        <v>4196</v>
      </c>
      <c r="I1106" s="1">
        <v>16</v>
      </c>
      <c r="L1106" s="1">
        <v>1</v>
      </c>
      <c r="M1106" s="1" t="s">
        <v>8457</v>
      </c>
      <c r="N1106" s="1" t="s">
        <v>8458</v>
      </c>
      <c r="S1106" s="1" t="s">
        <v>49</v>
      </c>
      <c r="T1106" s="1" t="s">
        <v>967</v>
      </c>
      <c r="W1106" s="1" t="s">
        <v>97</v>
      </c>
      <c r="X1106" s="1" t="s">
        <v>8851</v>
      </c>
      <c r="Y1106" s="1" t="s">
        <v>51</v>
      </c>
      <c r="Z1106" s="1" t="s">
        <v>4387</v>
      </c>
      <c r="AC1106" s="1">
        <v>57</v>
      </c>
      <c r="AD1106" s="1" t="s">
        <v>623</v>
      </c>
      <c r="AE1106" s="1" t="s">
        <v>5222</v>
      </c>
      <c r="AJ1106" s="1" t="s">
        <v>17</v>
      </c>
      <c r="AK1106" s="1" t="s">
        <v>5254</v>
      </c>
      <c r="AL1106" s="1" t="s">
        <v>88</v>
      </c>
      <c r="AM1106" s="1" t="s">
        <v>7489</v>
      </c>
      <c r="AT1106" s="1" t="s">
        <v>42</v>
      </c>
      <c r="AU1106" s="1" t="s">
        <v>5332</v>
      </c>
      <c r="AV1106" s="1" t="s">
        <v>3102</v>
      </c>
      <c r="AW1106" s="1" t="s">
        <v>5562</v>
      </c>
      <c r="BG1106" s="1" t="s">
        <v>42</v>
      </c>
      <c r="BH1106" s="1" t="s">
        <v>5332</v>
      </c>
      <c r="BI1106" s="1" t="s">
        <v>3103</v>
      </c>
      <c r="BJ1106" s="1" t="s">
        <v>6130</v>
      </c>
      <c r="BK1106" s="1" t="s">
        <v>42</v>
      </c>
      <c r="BL1106" s="1" t="s">
        <v>5332</v>
      </c>
      <c r="BM1106" s="1" t="s">
        <v>870</v>
      </c>
      <c r="BN1106" s="1" t="s">
        <v>4479</v>
      </c>
      <c r="BO1106" s="1" t="s">
        <v>42</v>
      </c>
      <c r="BP1106" s="1" t="s">
        <v>5332</v>
      </c>
      <c r="BQ1106" s="1" t="s">
        <v>3104</v>
      </c>
      <c r="BR1106" s="1" t="s">
        <v>7020</v>
      </c>
      <c r="BS1106" s="1" t="s">
        <v>48</v>
      </c>
      <c r="BT1106" s="1" t="s">
        <v>5276</v>
      </c>
    </row>
    <row r="1107" spans="1:31" ht="13.5" customHeight="1">
      <c r="A1107" s="5" t="str">
        <f t="shared" si="57"/>
        <v>1861_화현내_0186</v>
      </c>
      <c r="B1107" s="1">
        <v>1861</v>
      </c>
      <c r="C1107" s="1" t="s">
        <v>9339</v>
      </c>
      <c r="D1107" s="1" t="s">
        <v>9340</v>
      </c>
      <c r="E1107" s="1">
        <v>1106</v>
      </c>
      <c r="F1107" s="1">
        <v>6</v>
      </c>
      <c r="G1107" s="1" t="s">
        <v>2529</v>
      </c>
      <c r="H1107" s="1" t="s">
        <v>4196</v>
      </c>
      <c r="I1107" s="1">
        <v>16</v>
      </c>
      <c r="L1107" s="1">
        <v>1</v>
      </c>
      <c r="M1107" s="1" t="s">
        <v>8457</v>
      </c>
      <c r="N1107" s="1" t="s">
        <v>8458</v>
      </c>
      <c r="S1107" s="1" t="s">
        <v>96</v>
      </c>
      <c r="T1107" s="1" t="s">
        <v>4261</v>
      </c>
      <c r="W1107" s="1" t="s">
        <v>267</v>
      </c>
      <c r="X1107" s="1" t="s">
        <v>4342</v>
      </c>
      <c r="Y1107" s="1" t="s">
        <v>51</v>
      </c>
      <c r="Z1107" s="1" t="s">
        <v>4387</v>
      </c>
      <c r="AC1107" s="1">
        <v>75</v>
      </c>
      <c r="AD1107" s="1" t="s">
        <v>700</v>
      </c>
      <c r="AE1107" s="1" t="s">
        <v>5224</v>
      </c>
    </row>
    <row r="1108" spans="1:72" ht="13.5" customHeight="1">
      <c r="A1108" s="5" t="str">
        <f t="shared" si="57"/>
        <v>1861_화현내_0186</v>
      </c>
      <c r="B1108" s="1">
        <v>1861</v>
      </c>
      <c r="C1108" s="1" t="s">
        <v>9339</v>
      </c>
      <c r="D1108" s="1" t="s">
        <v>9340</v>
      </c>
      <c r="E1108" s="1">
        <v>1107</v>
      </c>
      <c r="F1108" s="1">
        <v>6</v>
      </c>
      <c r="G1108" s="1" t="s">
        <v>2529</v>
      </c>
      <c r="H1108" s="1" t="s">
        <v>4196</v>
      </c>
      <c r="I1108" s="1">
        <v>16</v>
      </c>
      <c r="L1108" s="1">
        <v>2</v>
      </c>
      <c r="M1108" s="1" t="s">
        <v>3099</v>
      </c>
      <c r="N1108" s="1" t="s">
        <v>7425</v>
      </c>
      <c r="T1108" s="1" t="s">
        <v>8797</v>
      </c>
      <c r="U1108" s="1" t="s">
        <v>110</v>
      </c>
      <c r="V1108" s="1" t="s">
        <v>4271</v>
      </c>
      <c r="W1108" s="1" t="s">
        <v>139</v>
      </c>
      <c r="X1108" s="1" t="s">
        <v>9229</v>
      </c>
      <c r="Y1108" s="1" t="s">
        <v>331</v>
      </c>
      <c r="Z1108" s="1" t="s">
        <v>4697</v>
      </c>
      <c r="AC1108" s="1">
        <v>57</v>
      </c>
      <c r="AD1108" s="1" t="s">
        <v>623</v>
      </c>
      <c r="AE1108" s="1" t="s">
        <v>5222</v>
      </c>
      <c r="AJ1108" s="1" t="s">
        <v>17</v>
      </c>
      <c r="AK1108" s="1" t="s">
        <v>5254</v>
      </c>
      <c r="AL1108" s="1" t="s">
        <v>141</v>
      </c>
      <c r="AM1108" s="1" t="s">
        <v>5296</v>
      </c>
      <c r="AT1108" s="1" t="s">
        <v>110</v>
      </c>
      <c r="AU1108" s="1" t="s">
        <v>4271</v>
      </c>
      <c r="AV1108" s="1" t="s">
        <v>3105</v>
      </c>
      <c r="AW1108" s="1" t="s">
        <v>5413</v>
      </c>
      <c r="BG1108" s="1" t="s">
        <v>110</v>
      </c>
      <c r="BH1108" s="1" t="s">
        <v>4271</v>
      </c>
      <c r="BI1108" s="1" t="s">
        <v>968</v>
      </c>
      <c r="BJ1108" s="1" t="s">
        <v>5856</v>
      </c>
      <c r="BK1108" s="1" t="s">
        <v>110</v>
      </c>
      <c r="BL1108" s="1" t="s">
        <v>4271</v>
      </c>
      <c r="BM1108" s="1" t="s">
        <v>2647</v>
      </c>
      <c r="BN1108" s="1" t="s">
        <v>6180</v>
      </c>
      <c r="BQ1108" s="1" t="s">
        <v>3106</v>
      </c>
      <c r="BR1108" s="1" t="s">
        <v>6910</v>
      </c>
      <c r="BS1108" s="1" t="s">
        <v>212</v>
      </c>
      <c r="BT1108" s="1" t="s">
        <v>4706</v>
      </c>
    </row>
    <row r="1109" spans="1:72" ht="13.5" customHeight="1">
      <c r="A1109" s="5" t="str">
        <f t="shared" si="57"/>
        <v>1861_화현내_0186</v>
      </c>
      <c r="B1109" s="1">
        <v>1861</v>
      </c>
      <c r="C1109" s="1" t="s">
        <v>9339</v>
      </c>
      <c r="D1109" s="1" t="s">
        <v>9340</v>
      </c>
      <c r="E1109" s="1">
        <v>1108</v>
      </c>
      <c r="F1109" s="1">
        <v>6</v>
      </c>
      <c r="G1109" s="1" t="s">
        <v>2529</v>
      </c>
      <c r="H1109" s="1" t="s">
        <v>4196</v>
      </c>
      <c r="I1109" s="1">
        <v>16</v>
      </c>
      <c r="L1109" s="1">
        <v>2</v>
      </c>
      <c r="M1109" s="1" t="s">
        <v>3099</v>
      </c>
      <c r="N1109" s="1" t="s">
        <v>7425</v>
      </c>
      <c r="S1109" s="1" t="s">
        <v>49</v>
      </c>
      <c r="T1109" s="1" t="s">
        <v>967</v>
      </c>
      <c r="W1109" s="1" t="s">
        <v>290</v>
      </c>
      <c r="X1109" s="1" t="s">
        <v>4337</v>
      </c>
      <c r="Y1109" s="1" t="s">
        <v>10</v>
      </c>
      <c r="Z1109" s="1" t="s">
        <v>4364</v>
      </c>
      <c r="AC1109" s="1">
        <v>57</v>
      </c>
      <c r="AD1109" s="1" t="s">
        <v>623</v>
      </c>
      <c r="AE1109" s="1" t="s">
        <v>5222</v>
      </c>
      <c r="AT1109" s="1" t="s">
        <v>110</v>
      </c>
      <c r="AU1109" s="1" t="s">
        <v>4271</v>
      </c>
      <c r="AV1109" s="1" t="s">
        <v>257</v>
      </c>
      <c r="AW1109" s="1" t="s">
        <v>5561</v>
      </c>
      <c r="BG1109" s="1" t="s">
        <v>110</v>
      </c>
      <c r="BH1109" s="1" t="s">
        <v>4271</v>
      </c>
      <c r="BI1109" s="1" t="s">
        <v>2896</v>
      </c>
      <c r="BJ1109" s="1" t="s">
        <v>6129</v>
      </c>
      <c r="BK1109" s="1" t="s">
        <v>110</v>
      </c>
      <c r="BL1109" s="1" t="s">
        <v>4271</v>
      </c>
      <c r="BM1109" s="1" t="s">
        <v>3107</v>
      </c>
      <c r="BN1109" s="1" t="s">
        <v>5988</v>
      </c>
      <c r="BO1109" s="1" t="s">
        <v>1304</v>
      </c>
      <c r="BP1109" s="1" t="s">
        <v>5334</v>
      </c>
      <c r="BQ1109" s="1" t="s">
        <v>3108</v>
      </c>
      <c r="BR1109" s="1" t="s">
        <v>7019</v>
      </c>
      <c r="BS1109" s="1" t="s">
        <v>1016</v>
      </c>
      <c r="BT1109" s="1" t="s">
        <v>5264</v>
      </c>
    </row>
    <row r="1110" spans="1:31" ht="13.5" customHeight="1">
      <c r="A1110" s="5" t="str">
        <f t="shared" si="57"/>
        <v>1861_화현내_0186</v>
      </c>
      <c r="B1110" s="1">
        <v>1861</v>
      </c>
      <c r="C1110" s="1" t="s">
        <v>9339</v>
      </c>
      <c r="D1110" s="1" t="s">
        <v>9340</v>
      </c>
      <c r="E1110" s="1">
        <v>1109</v>
      </c>
      <c r="F1110" s="1">
        <v>6</v>
      </c>
      <c r="G1110" s="1" t="s">
        <v>2529</v>
      </c>
      <c r="H1110" s="1" t="s">
        <v>4196</v>
      </c>
      <c r="I1110" s="1">
        <v>16</v>
      </c>
      <c r="L1110" s="1">
        <v>2</v>
      </c>
      <c r="M1110" s="1" t="s">
        <v>3099</v>
      </c>
      <c r="N1110" s="1" t="s">
        <v>7425</v>
      </c>
      <c r="S1110" s="1" t="s">
        <v>181</v>
      </c>
      <c r="T1110" s="1" t="s">
        <v>4259</v>
      </c>
      <c r="Y1110" s="1" t="s">
        <v>3109</v>
      </c>
      <c r="Z1110" s="1" t="s">
        <v>4696</v>
      </c>
      <c r="AC1110" s="1">
        <v>14</v>
      </c>
      <c r="AD1110" s="1" t="s">
        <v>118</v>
      </c>
      <c r="AE1110" s="1" t="s">
        <v>5227</v>
      </c>
    </row>
    <row r="1111" spans="1:72" ht="13.5" customHeight="1">
      <c r="A1111" s="5" t="str">
        <f t="shared" si="57"/>
        <v>1861_화현내_0186</v>
      </c>
      <c r="B1111" s="1">
        <v>1861</v>
      </c>
      <c r="C1111" s="1" t="s">
        <v>9339</v>
      </c>
      <c r="D1111" s="1" t="s">
        <v>9340</v>
      </c>
      <c r="E1111" s="1">
        <v>1110</v>
      </c>
      <c r="F1111" s="1">
        <v>6</v>
      </c>
      <c r="G1111" s="1" t="s">
        <v>2529</v>
      </c>
      <c r="H1111" s="1" t="s">
        <v>4196</v>
      </c>
      <c r="I1111" s="1">
        <v>16</v>
      </c>
      <c r="L1111" s="1">
        <v>3</v>
      </c>
      <c r="M1111" s="1" t="s">
        <v>8459</v>
      </c>
      <c r="N1111" s="1" t="s">
        <v>7592</v>
      </c>
      <c r="T1111" s="1" t="s">
        <v>8787</v>
      </c>
      <c r="U1111" s="1" t="s">
        <v>110</v>
      </c>
      <c r="V1111" s="1" t="s">
        <v>4271</v>
      </c>
      <c r="W1111" s="1" t="s">
        <v>97</v>
      </c>
      <c r="X1111" s="1" t="s">
        <v>8788</v>
      </c>
      <c r="Y1111" s="1" t="s">
        <v>2870</v>
      </c>
      <c r="Z1111" s="1" t="s">
        <v>4695</v>
      </c>
      <c r="AC1111" s="1">
        <v>39</v>
      </c>
      <c r="AD1111" s="1" t="s">
        <v>1042</v>
      </c>
      <c r="AE1111" s="1" t="s">
        <v>5220</v>
      </c>
      <c r="AJ1111" s="1" t="s">
        <v>17</v>
      </c>
      <c r="AK1111" s="1" t="s">
        <v>5254</v>
      </c>
      <c r="AL1111" s="1" t="s">
        <v>88</v>
      </c>
      <c r="AM1111" s="1" t="s">
        <v>7489</v>
      </c>
      <c r="AT1111" s="1" t="s">
        <v>110</v>
      </c>
      <c r="AU1111" s="1" t="s">
        <v>4271</v>
      </c>
      <c r="AV1111" s="1" t="s">
        <v>2721</v>
      </c>
      <c r="AW1111" s="1" t="s">
        <v>5560</v>
      </c>
      <c r="BG1111" s="1" t="s">
        <v>110</v>
      </c>
      <c r="BH1111" s="1" t="s">
        <v>4271</v>
      </c>
      <c r="BI1111" s="1" t="s">
        <v>3110</v>
      </c>
      <c r="BJ1111" s="1" t="s">
        <v>6083</v>
      </c>
      <c r="BK1111" s="1" t="s">
        <v>855</v>
      </c>
      <c r="BL1111" s="1" t="s">
        <v>5338</v>
      </c>
      <c r="BM1111" s="1" t="s">
        <v>793</v>
      </c>
      <c r="BN1111" s="1" t="s">
        <v>6351</v>
      </c>
      <c r="BO1111" s="1" t="s">
        <v>105</v>
      </c>
      <c r="BP1111" s="1" t="s">
        <v>4280</v>
      </c>
      <c r="BQ1111" s="1" t="s">
        <v>3111</v>
      </c>
      <c r="BR1111" s="1" t="s">
        <v>7772</v>
      </c>
      <c r="BS1111" s="1" t="s">
        <v>95</v>
      </c>
      <c r="BT1111" s="1" t="s">
        <v>5256</v>
      </c>
    </row>
    <row r="1112" spans="1:72" ht="13.5" customHeight="1">
      <c r="A1112" s="5" t="str">
        <f t="shared" si="57"/>
        <v>1861_화현내_0186</v>
      </c>
      <c r="B1112" s="1">
        <v>1861</v>
      </c>
      <c r="C1112" s="1" t="s">
        <v>9339</v>
      </c>
      <c r="D1112" s="1" t="s">
        <v>9340</v>
      </c>
      <c r="E1112" s="1">
        <v>1111</v>
      </c>
      <c r="F1112" s="1">
        <v>6</v>
      </c>
      <c r="G1112" s="1" t="s">
        <v>2529</v>
      </c>
      <c r="H1112" s="1" t="s">
        <v>4196</v>
      </c>
      <c r="I1112" s="1">
        <v>16</v>
      </c>
      <c r="L1112" s="1">
        <v>3</v>
      </c>
      <c r="M1112" s="1" t="s">
        <v>8459</v>
      </c>
      <c r="N1112" s="1" t="s">
        <v>7592</v>
      </c>
      <c r="S1112" s="1" t="s">
        <v>49</v>
      </c>
      <c r="T1112" s="1" t="s">
        <v>967</v>
      </c>
      <c r="W1112" s="1" t="s">
        <v>97</v>
      </c>
      <c r="X1112" s="1" t="s">
        <v>8788</v>
      </c>
      <c r="Y1112" s="1" t="s">
        <v>10</v>
      </c>
      <c r="Z1112" s="1" t="s">
        <v>4364</v>
      </c>
      <c r="AC1112" s="1">
        <v>39</v>
      </c>
      <c r="AD1112" s="1" t="s">
        <v>1042</v>
      </c>
      <c r="AE1112" s="1" t="s">
        <v>5220</v>
      </c>
      <c r="AJ1112" s="1" t="s">
        <v>17</v>
      </c>
      <c r="AK1112" s="1" t="s">
        <v>5254</v>
      </c>
      <c r="AL1112" s="1" t="s">
        <v>125</v>
      </c>
      <c r="AM1112" s="1" t="s">
        <v>5270</v>
      </c>
      <c r="AT1112" s="1" t="s">
        <v>110</v>
      </c>
      <c r="AU1112" s="1" t="s">
        <v>4271</v>
      </c>
      <c r="AV1112" s="1" t="s">
        <v>2605</v>
      </c>
      <c r="AW1112" s="1" t="s">
        <v>5483</v>
      </c>
      <c r="BG1112" s="1" t="s">
        <v>110</v>
      </c>
      <c r="BH1112" s="1" t="s">
        <v>4271</v>
      </c>
      <c r="BI1112" s="1" t="s">
        <v>3112</v>
      </c>
      <c r="BJ1112" s="1" t="s">
        <v>6128</v>
      </c>
      <c r="BK1112" s="1" t="s">
        <v>110</v>
      </c>
      <c r="BL1112" s="1" t="s">
        <v>4271</v>
      </c>
      <c r="BM1112" s="1" t="s">
        <v>2534</v>
      </c>
      <c r="BN1112" s="1" t="s">
        <v>6525</v>
      </c>
      <c r="BO1112" s="1" t="s">
        <v>110</v>
      </c>
      <c r="BP1112" s="1" t="s">
        <v>4271</v>
      </c>
      <c r="BQ1112" s="1" t="s">
        <v>3113</v>
      </c>
      <c r="BR1112" s="1" t="s">
        <v>7832</v>
      </c>
      <c r="BS1112" s="1" t="s">
        <v>95</v>
      </c>
      <c r="BT1112" s="1" t="s">
        <v>5256</v>
      </c>
    </row>
    <row r="1113" spans="1:31" ht="13.5" customHeight="1">
      <c r="A1113" s="5" t="str">
        <f t="shared" si="57"/>
        <v>1861_화현내_0186</v>
      </c>
      <c r="B1113" s="1">
        <v>1861</v>
      </c>
      <c r="C1113" s="1" t="s">
        <v>9339</v>
      </c>
      <c r="D1113" s="1" t="s">
        <v>9340</v>
      </c>
      <c r="E1113" s="1">
        <v>1112</v>
      </c>
      <c r="F1113" s="1">
        <v>6</v>
      </c>
      <c r="G1113" s="1" t="s">
        <v>2529</v>
      </c>
      <c r="H1113" s="1" t="s">
        <v>4196</v>
      </c>
      <c r="I1113" s="1">
        <v>16</v>
      </c>
      <c r="L1113" s="1">
        <v>3</v>
      </c>
      <c r="M1113" s="1" t="s">
        <v>8459</v>
      </c>
      <c r="N1113" s="1" t="s">
        <v>7592</v>
      </c>
      <c r="S1113" s="1" t="s">
        <v>96</v>
      </c>
      <c r="T1113" s="1" t="s">
        <v>4261</v>
      </c>
      <c r="W1113" s="1" t="s">
        <v>135</v>
      </c>
      <c r="X1113" s="1" t="s">
        <v>8994</v>
      </c>
      <c r="Y1113" s="1" t="s">
        <v>10</v>
      </c>
      <c r="Z1113" s="1" t="s">
        <v>4364</v>
      </c>
      <c r="AC1113" s="1">
        <v>82</v>
      </c>
      <c r="AD1113" s="1" t="s">
        <v>807</v>
      </c>
      <c r="AE1113" s="1" t="s">
        <v>5243</v>
      </c>
    </row>
    <row r="1114" spans="1:72" ht="13.5" customHeight="1">
      <c r="A1114" s="5" t="str">
        <f t="shared" si="57"/>
        <v>1861_화현내_0186</v>
      </c>
      <c r="B1114" s="1">
        <v>1861</v>
      </c>
      <c r="C1114" s="1" t="s">
        <v>9339</v>
      </c>
      <c r="D1114" s="1" t="s">
        <v>9340</v>
      </c>
      <c r="E1114" s="1">
        <v>1113</v>
      </c>
      <c r="F1114" s="1">
        <v>6</v>
      </c>
      <c r="G1114" s="1" t="s">
        <v>2529</v>
      </c>
      <c r="H1114" s="1" t="s">
        <v>4196</v>
      </c>
      <c r="I1114" s="1">
        <v>16</v>
      </c>
      <c r="L1114" s="1">
        <v>4</v>
      </c>
      <c r="M1114" s="1" t="s">
        <v>8460</v>
      </c>
      <c r="N1114" s="1" t="s">
        <v>8461</v>
      </c>
      <c r="T1114" s="1" t="s">
        <v>8928</v>
      </c>
      <c r="U1114" s="1" t="s">
        <v>110</v>
      </c>
      <c r="V1114" s="1" t="s">
        <v>4271</v>
      </c>
      <c r="W1114" s="1" t="s">
        <v>267</v>
      </c>
      <c r="X1114" s="1" t="s">
        <v>4342</v>
      </c>
      <c r="Y1114" s="1" t="s">
        <v>3114</v>
      </c>
      <c r="Z1114" s="1" t="s">
        <v>7460</v>
      </c>
      <c r="AC1114" s="1">
        <v>53</v>
      </c>
      <c r="AD1114" s="1" t="s">
        <v>103</v>
      </c>
      <c r="AE1114" s="1" t="s">
        <v>5215</v>
      </c>
      <c r="AJ1114" s="1" t="s">
        <v>17</v>
      </c>
      <c r="AK1114" s="1" t="s">
        <v>5254</v>
      </c>
      <c r="AL1114" s="1" t="s">
        <v>104</v>
      </c>
      <c r="AM1114" s="1" t="s">
        <v>5261</v>
      </c>
      <c r="AT1114" s="1" t="s">
        <v>110</v>
      </c>
      <c r="AU1114" s="1" t="s">
        <v>4271</v>
      </c>
      <c r="AV1114" s="1" t="s">
        <v>2605</v>
      </c>
      <c r="AW1114" s="1" t="s">
        <v>5483</v>
      </c>
      <c r="BG1114" s="1" t="s">
        <v>110</v>
      </c>
      <c r="BH1114" s="1" t="s">
        <v>4271</v>
      </c>
      <c r="BI1114" s="1" t="s">
        <v>2606</v>
      </c>
      <c r="BJ1114" s="1" t="s">
        <v>6068</v>
      </c>
      <c r="BK1114" s="1" t="s">
        <v>110</v>
      </c>
      <c r="BL1114" s="1" t="s">
        <v>4271</v>
      </c>
      <c r="BM1114" s="1" t="s">
        <v>3115</v>
      </c>
      <c r="BN1114" s="1" t="s">
        <v>6539</v>
      </c>
      <c r="BO1114" s="1" t="s">
        <v>105</v>
      </c>
      <c r="BP1114" s="1" t="s">
        <v>4280</v>
      </c>
      <c r="BQ1114" s="1" t="s">
        <v>3116</v>
      </c>
      <c r="BR1114" s="1" t="s">
        <v>7688</v>
      </c>
      <c r="BS1114" s="1" t="s">
        <v>88</v>
      </c>
      <c r="BT1114" s="1" t="s">
        <v>7489</v>
      </c>
    </row>
    <row r="1115" spans="1:72" ht="13.5" customHeight="1">
      <c r="A1115" s="5" t="str">
        <f t="shared" si="57"/>
        <v>1861_화현내_0186</v>
      </c>
      <c r="B1115" s="1">
        <v>1861</v>
      </c>
      <c r="C1115" s="1" t="s">
        <v>9339</v>
      </c>
      <c r="D1115" s="1" t="s">
        <v>9340</v>
      </c>
      <c r="E1115" s="1">
        <v>1114</v>
      </c>
      <c r="F1115" s="1">
        <v>6</v>
      </c>
      <c r="G1115" s="1" t="s">
        <v>2529</v>
      </c>
      <c r="H1115" s="1" t="s">
        <v>4196</v>
      </c>
      <c r="I1115" s="1">
        <v>16</v>
      </c>
      <c r="L1115" s="1">
        <v>4</v>
      </c>
      <c r="M1115" s="1" t="s">
        <v>8460</v>
      </c>
      <c r="N1115" s="1" t="s">
        <v>8461</v>
      </c>
      <c r="S1115" s="1" t="s">
        <v>49</v>
      </c>
      <c r="T1115" s="1" t="s">
        <v>967</v>
      </c>
      <c r="W1115" s="1" t="s">
        <v>97</v>
      </c>
      <c r="X1115" s="1" t="s">
        <v>8991</v>
      </c>
      <c r="Y1115" s="1" t="s">
        <v>10</v>
      </c>
      <c r="Z1115" s="1" t="s">
        <v>4364</v>
      </c>
      <c r="AC1115" s="1">
        <v>51</v>
      </c>
      <c r="AJ1115" s="1" t="s">
        <v>17</v>
      </c>
      <c r="AK1115" s="1" t="s">
        <v>5254</v>
      </c>
      <c r="AL1115" s="1" t="s">
        <v>79</v>
      </c>
      <c r="AM1115" s="1" t="s">
        <v>5283</v>
      </c>
      <c r="AT1115" s="1" t="s">
        <v>105</v>
      </c>
      <c r="AU1115" s="1" t="s">
        <v>4280</v>
      </c>
      <c r="AV1115" s="1" t="s">
        <v>3117</v>
      </c>
      <c r="AW1115" s="1" t="s">
        <v>5120</v>
      </c>
      <c r="BG1115" s="1" t="s">
        <v>105</v>
      </c>
      <c r="BH1115" s="1" t="s">
        <v>4280</v>
      </c>
      <c r="BI1115" s="1" t="s">
        <v>3118</v>
      </c>
      <c r="BJ1115" s="1" t="s">
        <v>6127</v>
      </c>
      <c r="BK1115" s="1" t="s">
        <v>105</v>
      </c>
      <c r="BL1115" s="1" t="s">
        <v>4280</v>
      </c>
      <c r="BM1115" s="1" t="s">
        <v>3119</v>
      </c>
      <c r="BN1115" s="1" t="s">
        <v>6582</v>
      </c>
      <c r="BO1115" s="1" t="s">
        <v>105</v>
      </c>
      <c r="BP1115" s="1" t="s">
        <v>4280</v>
      </c>
      <c r="BQ1115" s="1" t="s">
        <v>3120</v>
      </c>
      <c r="BR1115" s="1" t="s">
        <v>7818</v>
      </c>
      <c r="BS1115" s="1" t="s">
        <v>3121</v>
      </c>
      <c r="BT1115" s="1" t="s">
        <v>7329</v>
      </c>
    </row>
    <row r="1116" spans="1:29" ht="13.5" customHeight="1">
      <c r="A1116" s="5" t="str">
        <f t="shared" si="57"/>
        <v>1861_화현내_0186</v>
      </c>
      <c r="B1116" s="1">
        <v>1861</v>
      </c>
      <c r="C1116" s="1" t="s">
        <v>9339</v>
      </c>
      <c r="D1116" s="1" t="s">
        <v>9340</v>
      </c>
      <c r="E1116" s="1">
        <v>1115</v>
      </c>
      <c r="F1116" s="1">
        <v>6</v>
      </c>
      <c r="G1116" s="1" t="s">
        <v>2529</v>
      </c>
      <c r="H1116" s="1" t="s">
        <v>4196</v>
      </c>
      <c r="I1116" s="1">
        <v>16</v>
      </c>
      <c r="L1116" s="1">
        <v>4</v>
      </c>
      <c r="M1116" s="1" t="s">
        <v>8460</v>
      </c>
      <c r="N1116" s="1" t="s">
        <v>8461</v>
      </c>
      <c r="S1116" s="1" t="s">
        <v>96</v>
      </c>
      <c r="T1116" s="1" t="s">
        <v>4261</v>
      </c>
      <c r="W1116" s="1" t="s">
        <v>97</v>
      </c>
      <c r="X1116" s="1" t="s">
        <v>8991</v>
      </c>
      <c r="Y1116" s="1" t="s">
        <v>10</v>
      </c>
      <c r="Z1116" s="1" t="s">
        <v>4364</v>
      </c>
      <c r="AC1116" s="1">
        <v>71</v>
      </c>
    </row>
    <row r="1117" spans="1:29" ht="13.5" customHeight="1">
      <c r="A1117" s="5" t="str">
        <f t="shared" si="57"/>
        <v>1861_화현내_0186</v>
      </c>
      <c r="B1117" s="1">
        <v>1861</v>
      </c>
      <c r="C1117" s="1" t="s">
        <v>9339</v>
      </c>
      <c r="D1117" s="1" t="s">
        <v>9340</v>
      </c>
      <c r="E1117" s="1">
        <v>1116</v>
      </c>
      <c r="F1117" s="1">
        <v>6</v>
      </c>
      <c r="G1117" s="1" t="s">
        <v>2529</v>
      </c>
      <c r="H1117" s="1" t="s">
        <v>4196</v>
      </c>
      <c r="I1117" s="1">
        <v>16</v>
      </c>
      <c r="L1117" s="1">
        <v>4</v>
      </c>
      <c r="M1117" s="1" t="s">
        <v>8460</v>
      </c>
      <c r="N1117" s="1" t="s">
        <v>8461</v>
      </c>
      <c r="S1117" s="1" t="s">
        <v>181</v>
      </c>
      <c r="T1117" s="1" t="s">
        <v>4259</v>
      </c>
      <c r="Y1117" s="1" t="s">
        <v>3122</v>
      </c>
      <c r="Z1117" s="1" t="s">
        <v>4694</v>
      </c>
      <c r="AC1117" s="1">
        <v>26</v>
      </c>
    </row>
    <row r="1118" spans="1:29" ht="13.5" customHeight="1">
      <c r="A1118" s="5" t="str">
        <f t="shared" si="57"/>
        <v>1861_화현내_0186</v>
      </c>
      <c r="B1118" s="1">
        <v>1861</v>
      </c>
      <c r="C1118" s="1" t="s">
        <v>9339</v>
      </c>
      <c r="D1118" s="1" t="s">
        <v>9340</v>
      </c>
      <c r="E1118" s="1">
        <v>1117</v>
      </c>
      <c r="F1118" s="1">
        <v>6</v>
      </c>
      <c r="G1118" s="1" t="s">
        <v>2529</v>
      </c>
      <c r="H1118" s="1" t="s">
        <v>4196</v>
      </c>
      <c r="I1118" s="1">
        <v>16</v>
      </c>
      <c r="L1118" s="1">
        <v>4</v>
      </c>
      <c r="M1118" s="1" t="s">
        <v>8460</v>
      </c>
      <c r="N1118" s="1" t="s">
        <v>8461</v>
      </c>
      <c r="S1118" s="1" t="s">
        <v>184</v>
      </c>
      <c r="T1118" s="1" t="s">
        <v>4260</v>
      </c>
      <c r="W1118" s="1" t="s">
        <v>97</v>
      </c>
      <c r="X1118" s="1" t="s">
        <v>8991</v>
      </c>
      <c r="Y1118" s="1" t="s">
        <v>10</v>
      </c>
      <c r="Z1118" s="1" t="s">
        <v>4364</v>
      </c>
      <c r="AC1118" s="1">
        <v>21</v>
      </c>
    </row>
    <row r="1119" spans="1:72" ht="13.5" customHeight="1">
      <c r="A1119" s="5" t="str">
        <f aca="true" t="shared" si="58" ref="A1119:A1140">HYPERLINK("http://kyu.snu.ac.kr/sdhj/index.jsp?type=hj/GK14782_00IH_0001_0187.jpg","1861_화현내_0187")</f>
        <v>1861_화현내_0187</v>
      </c>
      <c r="B1119" s="1">
        <v>1861</v>
      </c>
      <c r="C1119" s="1" t="s">
        <v>9339</v>
      </c>
      <c r="D1119" s="1" t="s">
        <v>9340</v>
      </c>
      <c r="E1119" s="1">
        <v>1118</v>
      </c>
      <c r="F1119" s="1">
        <v>6</v>
      </c>
      <c r="G1119" s="1" t="s">
        <v>2529</v>
      </c>
      <c r="H1119" s="1" t="s">
        <v>4196</v>
      </c>
      <c r="I1119" s="1">
        <v>16</v>
      </c>
      <c r="L1119" s="1">
        <v>5</v>
      </c>
      <c r="M1119" s="1" t="s">
        <v>8462</v>
      </c>
      <c r="N1119" s="1" t="s">
        <v>8463</v>
      </c>
      <c r="T1119" s="1" t="s">
        <v>8823</v>
      </c>
      <c r="U1119" s="1" t="s">
        <v>110</v>
      </c>
      <c r="V1119" s="1" t="s">
        <v>4271</v>
      </c>
      <c r="W1119" s="1" t="s">
        <v>160</v>
      </c>
      <c r="X1119" s="1" t="s">
        <v>4340</v>
      </c>
      <c r="Y1119" s="1" t="s">
        <v>3123</v>
      </c>
      <c r="Z1119" s="1" t="s">
        <v>4693</v>
      </c>
      <c r="AC1119" s="1">
        <v>56</v>
      </c>
      <c r="AD1119" s="1" t="s">
        <v>655</v>
      </c>
      <c r="AE1119" s="1" t="s">
        <v>5223</v>
      </c>
      <c r="AJ1119" s="1" t="s">
        <v>17</v>
      </c>
      <c r="AK1119" s="1" t="s">
        <v>5254</v>
      </c>
      <c r="AL1119" s="1" t="s">
        <v>95</v>
      </c>
      <c r="AM1119" s="1" t="s">
        <v>5256</v>
      </c>
      <c r="AT1119" s="1" t="s">
        <v>110</v>
      </c>
      <c r="AU1119" s="1" t="s">
        <v>4271</v>
      </c>
      <c r="AV1119" s="1" t="s">
        <v>2575</v>
      </c>
      <c r="AW1119" s="1" t="s">
        <v>5559</v>
      </c>
      <c r="BG1119" s="1" t="s">
        <v>110</v>
      </c>
      <c r="BH1119" s="1" t="s">
        <v>4271</v>
      </c>
      <c r="BI1119" s="1" t="s">
        <v>3124</v>
      </c>
      <c r="BJ1119" s="1" t="s">
        <v>6126</v>
      </c>
      <c r="BK1119" s="1" t="s">
        <v>110</v>
      </c>
      <c r="BL1119" s="1" t="s">
        <v>4271</v>
      </c>
      <c r="BM1119" s="1" t="s">
        <v>3125</v>
      </c>
      <c r="BN1119" s="1" t="s">
        <v>6077</v>
      </c>
      <c r="BO1119" s="1" t="s">
        <v>110</v>
      </c>
      <c r="BP1119" s="1" t="s">
        <v>4271</v>
      </c>
      <c r="BQ1119" s="1" t="s">
        <v>3126</v>
      </c>
      <c r="BR1119" s="1" t="s">
        <v>7588</v>
      </c>
      <c r="BS1119" s="1" t="s">
        <v>88</v>
      </c>
      <c r="BT1119" s="1" t="s">
        <v>7489</v>
      </c>
    </row>
    <row r="1120" spans="1:72" ht="13.5" customHeight="1">
      <c r="A1120" s="5" t="str">
        <f t="shared" si="58"/>
        <v>1861_화현내_0187</v>
      </c>
      <c r="B1120" s="1">
        <v>1861</v>
      </c>
      <c r="C1120" s="1" t="s">
        <v>9339</v>
      </c>
      <c r="D1120" s="1" t="s">
        <v>9340</v>
      </c>
      <c r="E1120" s="1">
        <v>1119</v>
      </c>
      <c r="F1120" s="1">
        <v>6</v>
      </c>
      <c r="G1120" s="1" t="s">
        <v>2529</v>
      </c>
      <c r="H1120" s="1" t="s">
        <v>4196</v>
      </c>
      <c r="I1120" s="1">
        <v>16</v>
      </c>
      <c r="L1120" s="1">
        <v>5</v>
      </c>
      <c r="M1120" s="1" t="s">
        <v>8462</v>
      </c>
      <c r="N1120" s="1" t="s">
        <v>8463</v>
      </c>
      <c r="S1120" s="1" t="s">
        <v>49</v>
      </c>
      <c r="T1120" s="1" t="s">
        <v>967</v>
      </c>
      <c r="W1120" s="1" t="s">
        <v>97</v>
      </c>
      <c r="X1120" s="1" t="s">
        <v>8824</v>
      </c>
      <c r="Y1120" s="1" t="s">
        <v>10</v>
      </c>
      <c r="Z1120" s="1" t="s">
        <v>4364</v>
      </c>
      <c r="AC1120" s="1">
        <v>56</v>
      </c>
      <c r="AD1120" s="1" t="s">
        <v>655</v>
      </c>
      <c r="AE1120" s="1" t="s">
        <v>5223</v>
      </c>
      <c r="AJ1120" s="1" t="s">
        <v>17</v>
      </c>
      <c r="AK1120" s="1" t="s">
        <v>5254</v>
      </c>
      <c r="AL1120" s="1" t="s">
        <v>125</v>
      </c>
      <c r="AM1120" s="1" t="s">
        <v>5270</v>
      </c>
      <c r="AT1120" s="1" t="s">
        <v>105</v>
      </c>
      <c r="AU1120" s="1" t="s">
        <v>4280</v>
      </c>
      <c r="AV1120" s="1" t="s">
        <v>3127</v>
      </c>
      <c r="AW1120" s="1" t="s">
        <v>5558</v>
      </c>
      <c r="BG1120" s="1" t="s">
        <v>105</v>
      </c>
      <c r="BH1120" s="1" t="s">
        <v>4280</v>
      </c>
      <c r="BI1120" s="1" t="s">
        <v>3128</v>
      </c>
      <c r="BJ1120" s="1" t="s">
        <v>6125</v>
      </c>
      <c r="BK1120" s="1" t="s">
        <v>105</v>
      </c>
      <c r="BL1120" s="1" t="s">
        <v>4280</v>
      </c>
      <c r="BM1120" s="1" t="s">
        <v>3129</v>
      </c>
      <c r="BN1120" s="1" t="s">
        <v>6581</v>
      </c>
      <c r="BO1120" s="1" t="s">
        <v>105</v>
      </c>
      <c r="BP1120" s="1" t="s">
        <v>4280</v>
      </c>
      <c r="BQ1120" s="1" t="s">
        <v>3130</v>
      </c>
      <c r="BR1120" s="1" t="s">
        <v>7018</v>
      </c>
      <c r="BS1120" s="1" t="s">
        <v>3131</v>
      </c>
      <c r="BT1120" s="1" t="s">
        <v>5289</v>
      </c>
    </row>
    <row r="1121" spans="1:29" ht="13.5" customHeight="1">
      <c r="A1121" s="5" t="str">
        <f t="shared" si="58"/>
        <v>1861_화현내_0187</v>
      </c>
      <c r="B1121" s="1">
        <v>1861</v>
      </c>
      <c r="C1121" s="1" t="s">
        <v>9339</v>
      </c>
      <c r="D1121" s="1" t="s">
        <v>9340</v>
      </c>
      <c r="E1121" s="1">
        <v>1120</v>
      </c>
      <c r="F1121" s="1">
        <v>6</v>
      </c>
      <c r="G1121" s="1" t="s">
        <v>2529</v>
      </c>
      <c r="H1121" s="1" t="s">
        <v>4196</v>
      </c>
      <c r="I1121" s="1">
        <v>16</v>
      </c>
      <c r="L1121" s="1">
        <v>5</v>
      </c>
      <c r="M1121" s="1" t="s">
        <v>8462</v>
      </c>
      <c r="N1121" s="1" t="s">
        <v>8463</v>
      </c>
      <c r="S1121" s="1" t="s">
        <v>181</v>
      </c>
      <c r="T1121" s="1" t="s">
        <v>4259</v>
      </c>
      <c r="Y1121" s="1" t="s">
        <v>3132</v>
      </c>
      <c r="Z1121" s="1" t="s">
        <v>4692</v>
      </c>
      <c r="AC1121" s="1">
        <v>24</v>
      </c>
    </row>
    <row r="1122" spans="1:29" ht="13.5" customHeight="1">
      <c r="A1122" s="5" t="str">
        <f t="shared" si="58"/>
        <v>1861_화현내_0187</v>
      </c>
      <c r="B1122" s="1">
        <v>1861</v>
      </c>
      <c r="C1122" s="1" t="s">
        <v>9339</v>
      </c>
      <c r="D1122" s="1" t="s">
        <v>9340</v>
      </c>
      <c r="E1122" s="1">
        <v>1121</v>
      </c>
      <c r="F1122" s="1">
        <v>6</v>
      </c>
      <c r="G1122" s="1" t="s">
        <v>2529</v>
      </c>
      <c r="H1122" s="1" t="s">
        <v>4196</v>
      </c>
      <c r="I1122" s="1">
        <v>16</v>
      </c>
      <c r="L1122" s="1">
        <v>5</v>
      </c>
      <c r="M1122" s="1" t="s">
        <v>8462</v>
      </c>
      <c r="N1122" s="1" t="s">
        <v>8463</v>
      </c>
      <c r="S1122" s="1" t="s">
        <v>184</v>
      </c>
      <c r="T1122" s="1" t="s">
        <v>4260</v>
      </c>
      <c r="W1122" s="1" t="s">
        <v>549</v>
      </c>
      <c r="X1122" s="1" t="s">
        <v>4336</v>
      </c>
      <c r="Y1122" s="1" t="s">
        <v>10</v>
      </c>
      <c r="Z1122" s="1" t="s">
        <v>4364</v>
      </c>
      <c r="AC1122" s="1">
        <v>24</v>
      </c>
    </row>
    <row r="1123" spans="1:31" ht="13.5" customHeight="1">
      <c r="A1123" s="5" t="str">
        <f t="shared" si="58"/>
        <v>1861_화현내_0187</v>
      </c>
      <c r="B1123" s="1">
        <v>1861</v>
      </c>
      <c r="C1123" s="1" t="s">
        <v>9339</v>
      </c>
      <c r="D1123" s="1" t="s">
        <v>9340</v>
      </c>
      <c r="E1123" s="1">
        <v>1122</v>
      </c>
      <c r="F1123" s="1">
        <v>6</v>
      </c>
      <c r="G1123" s="1" t="s">
        <v>2529</v>
      </c>
      <c r="H1123" s="1" t="s">
        <v>4196</v>
      </c>
      <c r="I1123" s="1">
        <v>16</v>
      </c>
      <c r="L1123" s="1">
        <v>5</v>
      </c>
      <c r="M1123" s="1" t="s">
        <v>8462</v>
      </c>
      <c r="N1123" s="1" t="s">
        <v>8463</v>
      </c>
      <c r="S1123" s="1" t="s">
        <v>181</v>
      </c>
      <c r="T1123" s="1" t="s">
        <v>4259</v>
      </c>
      <c r="Y1123" s="1" t="s">
        <v>3133</v>
      </c>
      <c r="Z1123" s="1" t="s">
        <v>4566</v>
      </c>
      <c r="AC1123" s="1">
        <v>15</v>
      </c>
      <c r="AD1123" s="1" t="s">
        <v>757</v>
      </c>
      <c r="AE1123" s="1" t="s">
        <v>5206</v>
      </c>
    </row>
    <row r="1124" spans="1:72" ht="13.5" customHeight="1">
      <c r="A1124" s="5" t="str">
        <f t="shared" si="58"/>
        <v>1861_화현내_0187</v>
      </c>
      <c r="B1124" s="1">
        <v>1861</v>
      </c>
      <c r="C1124" s="1" t="s">
        <v>9339</v>
      </c>
      <c r="D1124" s="1" t="s">
        <v>9340</v>
      </c>
      <c r="E1124" s="1">
        <v>1123</v>
      </c>
      <c r="F1124" s="1">
        <v>6</v>
      </c>
      <c r="G1124" s="1" t="s">
        <v>2529</v>
      </c>
      <c r="H1124" s="1" t="s">
        <v>4196</v>
      </c>
      <c r="I1124" s="1">
        <v>17</v>
      </c>
      <c r="J1124" s="1" t="s">
        <v>3134</v>
      </c>
      <c r="K1124" s="1" t="s">
        <v>4211</v>
      </c>
      <c r="L1124" s="1">
        <v>1</v>
      </c>
      <c r="M1124" s="1" t="s">
        <v>3134</v>
      </c>
      <c r="N1124" s="1" t="s">
        <v>4211</v>
      </c>
      <c r="T1124" s="1" t="s">
        <v>8988</v>
      </c>
      <c r="U1124" s="1" t="s">
        <v>110</v>
      </c>
      <c r="V1124" s="1" t="s">
        <v>4271</v>
      </c>
      <c r="W1124" s="1" t="s">
        <v>160</v>
      </c>
      <c r="X1124" s="1" t="s">
        <v>4340</v>
      </c>
      <c r="Y1124" s="1" t="s">
        <v>3135</v>
      </c>
      <c r="Z1124" s="1" t="s">
        <v>4691</v>
      </c>
      <c r="AC1124" s="1">
        <v>62</v>
      </c>
      <c r="AD1124" s="1" t="s">
        <v>556</v>
      </c>
      <c r="AE1124" s="1" t="s">
        <v>5204</v>
      </c>
      <c r="AJ1124" s="1" t="s">
        <v>17</v>
      </c>
      <c r="AK1124" s="1" t="s">
        <v>5254</v>
      </c>
      <c r="AL1124" s="1" t="s">
        <v>95</v>
      </c>
      <c r="AM1124" s="1" t="s">
        <v>5256</v>
      </c>
      <c r="AT1124" s="1" t="s">
        <v>110</v>
      </c>
      <c r="AU1124" s="1" t="s">
        <v>4271</v>
      </c>
      <c r="AV1124" s="1" t="s">
        <v>3136</v>
      </c>
      <c r="AW1124" s="1" t="s">
        <v>5557</v>
      </c>
      <c r="BG1124" s="1" t="s">
        <v>110</v>
      </c>
      <c r="BH1124" s="1" t="s">
        <v>4271</v>
      </c>
      <c r="BI1124" s="1" t="s">
        <v>2837</v>
      </c>
      <c r="BJ1124" s="1" t="s">
        <v>7519</v>
      </c>
      <c r="BK1124" s="1" t="s">
        <v>110</v>
      </c>
      <c r="BL1124" s="1" t="s">
        <v>4271</v>
      </c>
      <c r="BM1124" s="1" t="s">
        <v>869</v>
      </c>
      <c r="BN1124" s="1" t="s">
        <v>4820</v>
      </c>
      <c r="BO1124" s="1" t="s">
        <v>110</v>
      </c>
      <c r="BP1124" s="1" t="s">
        <v>4271</v>
      </c>
      <c r="BQ1124" s="1" t="s">
        <v>3137</v>
      </c>
      <c r="BR1124" s="1" t="s">
        <v>7619</v>
      </c>
      <c r="BS1124" s="1" t="s">
        <v>125</v>
      </c>
      <c r="BT1124" s="1" t="s">
        <v>5270</v>
      </c>
    </row>
    <row r="1125" spans="1:72" ht="13.5" customHeight="1">
      <c r="A1125" s="5" t="str">
        <f t="shared" si="58"/>
        <v>1861_화현내_0187</v>
      </c>
      <c r="B1125" s="1">
        <v>1861</v>
      </c>
      <c r="C1125" s="1" t="s">
        <v>9339</v>
      </c>
      <c r="D1125" s="1" t="s">
        <v>9340</v>
      </c>
      <c r="E1125" s="1">
        <v>1124</v>
      </c>
      <c r="F1125" s="1">
        <v>6</v>
      </c>
      <c r="G1125" s="1" t="s">
        <v>2529</v>
      </c>
      <c r="H1125" s="1" t="s">
        <v>4196</v>
      </c>
      <c r="I1125" s="1">
        <v>17</v>
      </c>
      <c r="L1125" s="1">
        <v>1</v>
      </c>
      <c r="M1125" s="1" t="s">
        <v>3134</v>
      </c>
      <c r="N1125" s="1" t="s">
        <v>4211</v>
      </c>
      <c r="S1125" s="1" t="s">
        <v>49</v>
      </c>
      <c r="T1125" s="1" t="s">
        <v>967</v>
      </c>
      <c r="W1125" s="1" t="s">
        <v>97</v>
      </c>
      <c r="X1125" s="1" t="s">
        <v>9230</v>
      </c>
      <c r="Y1125" s="1" t="s">
        <v>10</v>
      </c>
      <c r="Z1125" s="1" t="s">
        <v>4364</v>
      </c>
      <c r="AC1125" s="1">
        <v>48</v>
      </c>
      <c r="AD1125" s="1" t="s">
        <v>83</v>
      </c>
      <c r="AE1125" s="1" t="s">
        <v>5209</v>
      </c>
      <c r="AJ1125" s="1" t="s">
        <v>17</v>
      </c>
      <c r="AK1125" s="1" t="s">
        <v>5254</v>
      </c>
      <c r="AL1125" s="1" t="s">
        <v>88</v>
      </c>
      <c r="AM1125" s="1" t="s">
        <v>7489</v>
      </c>
      <c r="AT1125" s="1" t="s">
        <v>110</v>
      </c>
      <c r="AU1125" s="1" t="s">
        <v>4271</v>
      </c>
      <c r="AV1125" s="1" t="s">
        <v>3138</v>
      </c>
      <c r="AW1125" s="1" t="s">
        <v>5556</v>
      </c>
      <c r="BG1125" s="1" t="s">
        <v>110</v>
      </c>
      <c r="BH1125" s="1" t="s">
        <v>4271</v>
      </c>
      <c r="BI1125" s="1" t="s">
        <v>3139</v>
      </c>
      <c r="BJ1125" s="1" t="s">
        <v>4402</v>
      </c>
      <c r="BK1125" s="1" t="s">
        <v>110</v>
      </c>
      <c r="BL1125" s="1" t="s">
        <v>4271</v>
      </c>
      <c r="BM1125" s="1" t="s">
        <v>3140</v>
      </c>
      <c r="BN1125" s="1" t="s">
        <v>6119</v>
      </c>
      <c r="BO1125" s="1" t="s">
        <v>3141</v>
      </c>
      <c r="BP1125" s="1" t="s">
        <v>6855</v>
      </c>
      <c r="BQ1125" s="1" t="s">
        <v>3142</v>
      </c>
      <c r="BR1125" s="1" t="s">
        <v>7017</v>
      </c>
      <c r="BS1125" s="1" t="s">
        <v>74</v>
      </c>
      <c r="BT1125" s="1" t="s">
        <v>4740</v>
      </c>
    </row>
    <row r="1126" spans="1:29" ht="13.5" customHeight="1">
      <c r="A1126" s="5" t="str">
        <f t="shared" si="58"/>
        <v>1861_화현내_0187</v>
      </c>
      <c r="B1126" s="1">
        <v>1861</v>
      </c>
      <c r="C1126" s="1" t="s">
        <v>9339</v>
      </c>
      <c r="D1126" s="1" t="s">
        <v>9340</v>
      </c>
      <c r="E1126" s="1">
        <v>1125</v>
      </c>
      <c r="F1126" s="1">
        <v>6</v>
      </c>
      <c r="G1126" s="1" t="s">
        <v>2529</v>
      </c>
      <c r="H1126" s="1" t="s">
        <v>4196</v>
      </c>
      <c r="I1126" s="1">
        <v>17</v>
      </c>
      <c r="L1126" s="1">
        <v>1</v>
      </c>
      <c r="M1126" s="1" t="s">
        <v>3134</v>
      </c>
      <c r="N1126" s="1" t="s">
        <v>4211</v>
      </c>
      <c r="S1126" s="1" t="s">
        <v>181</v>
      </c>
      <c r="T1126" s="1" t="s">
        <v>4259</v>
      </c>
      <c r="Y1126" s="1" t="s">
        <v>3143</v>
      </c>
      <c r="Z1126" s="1" t="s">
        <v>4593</v>
      </c>
      <c r="AC1126" s="1">
        <v>20</v>
      </c>
    </row>
    <row r="1127" spans="1:29" ht="13.5" customHeight="1">
      <c r="A1127" s="5" t="str">
        <f t="shared" si="58"/>
        <v>1861_화현내_0187</v>
      </c>
      <c r="B1127" s="1">
        <v>1861</v>
      </c>
      <c r="C1127" s="1" t="s">
        <v>9339</v>
      </c>
      <c r="D1127" s="1" t="s">
        <v>9340</v>
      </c>
      <c r="E1127" s="1">
        <v>1126</v>
      </c>
      <c r="F1127" s="1">
        <v>6</v>
      </c>
      <c r="G1127" s="1" t="s">
        <v>2529</v>
      </c>
      <c r="H1127" s="1" t="s">
        <v>4196</v>
      </c>
      <c r="I1127" s="1">
        <v>17</v>
      </c>
      <c r="L1127" s="1">
        <v>1</v>
      </c>
      <c r="M1127" s="1" t="s">
        <v>3134</v>
      </c>
      <c r="N1127" s="1" t="s">
        <v>4211</v>
      </c>
      <c r="S1127" s="1" t="s">
        <v>181</v>
      </c>
      <c r="T1127" s="1" t="s">
        <v>4259</v>
      </c>
      <c r="Y1127" s="1" t="s">
        <v>3144</v>
      </c>
      <c r="Z1127" s="1" t="s">
        <v>4690</v>
      </c>
      <c r="AC1127" s="1">
        <v>15</v>
      </c>
    </row>
    <row r="1128" spans="1:72" ht="13.5" customHeight="1">
      <c r="A1128" s="5" t="str">
        <f t="shared" si="58"/>
        <v>1861_화현내_0187</v>
      </c>
      <c r="B1128" s="1">
        <v>1861</v>
      </c>
      <c r="C1128" s="1" t="s">
        <v>9339</v>
      </c>
      <c r="D1128" s="1" t="s">
        <v>9340</v>
      </c>
      <c r="E1128" s="1">
        <v>1127</v>
      </c>
      <c r="F1128" s="1">
        <v>6</v>
      </c>
      <c r="G1128" s="1" t="s">
        <v>2529</v>
      </c>
      <c r="H1128" s="1" t="s">
        <v>4196</v>
      </c>
      <c r="I1128" s="1">
        <v>17</v>
      </c>
      <c r="L1128" s="1">
        <v>2</v>
      </c>
      <c r="M1128" s="1" t="s">
        <v>8464</v>
      </c>
      <c r="N1128" s="1" t="s">
        <v>8465</v>
      </c>
      <c r="T1128" s="1" t="s">
        <v>8764</v>
      </c>
      <c r="U1128" s="1" t="s">
        <v>110</v>
      </c>
      <c r="V1128" s="1" t="s">
        <v>4271</v>
      </c>
      <c r="W1128" s="1" t="s">
        <v>334</v>
      </c>
      <c r="X1128" s="1" t="s">
        <v>4352</v>
      </c>
      <c r="Y1128" s="1" t="s">
        <v>3145</v>
      </c>
      <c r="Z1128" s="1" t="s">
        <v>4445</v>
      </c>
      <c r="AC1128" s="1">
        <v>62</v>
      </c>
      <c r="AD1128" s="1" t="s">
        <v>556</v>
      </c>
      <c r="AE1128" s="1" t="s">
        <v>5204</v>
      </c>
      <c r="AJ1128" s="1" t="s">
        <v>17</v>
      </c>
      <c r="AK1128" s="1" t="s">
        <v>5254</v>
      </c>
      <c r="AL1128" s="1" t="s">
        <v>212</v>
      </c>
      <c r="AM1128" s="1" t="s">
        <v>4706</v>
      </c>
      <c r="AT1128" s="1" t="s">
        <v>110</v>
      </c>
      <c r="AU1128" s="1" t="s">
        <v>4271</v>
      </c>
      <c r="AV1128" s="1" t="s">
        <v>3146</v>
      </c>
      <c r="AW1128" s="1" t="s">
        <v>5555</v>
      </c>
      <c r="BG1128" s="1" t="s">
        <v>110</v>
      </c>
      <c r="BH1128" s="1" t="s">
        <v>4271</v>
      </c>
      <c r="BI1128" s="1" t="s">
        <v>3147</v>
      </c>
      <c r="BJ1128" s="1" t="s">
        <v>6124</v>
      </c>
      <c r="BK1128" s="1" t="s">
        <v>110</v>
      </c>
      <c r="BL1128" s="1" t="s">
        <v>4271</v>
      </c>
      <c r="BM1128" s="1" t="s">
        <v>2055</v>
      </c>
      <c r="BN1128" s="1" t="s">
        <v>5708</v>
      </c>
      <c r="BQ1128" s="1" t="s">
        <v>3148</v>
      </c>
      <c r="BR1128" s="1" t="s">
        <v>7016</v>
      </c>
      <c r="BS1128" s="1" t="s">
        <v>41</v>
      </c>
      <c r="BT1128" s="1" t="s">
        <v>5259</v>
      </c>
    </row>
    <row r="1129" spans="1:72" ht="13.5" customHeight="1">
      <c r="A1129" s="5" t="str">
        <f t="shared" si="58"/>
        <v>1861_화현내_0187</v>
      </c>
      <c r="B1129" s="1">
        <v>1861</v>
      </c>
      <c r="C1129" s="1" t="s">
        <v>9339</v>
      </c>
      <c r="D1129" s="1" t="s">
        <v>9340</v>
      </c>
      <c r="E1129" s="1">
        <v>1128</v>
      </c>
      <c r="F1129" s="1">
        <v>6</v>
      </c>
      <c r="G1129" s="1" t="s">
        <v>2529</v>
      </c>
      <c r="H1129" s="1" t="s">
        <v>4196</v>
      </c>
      <c r="I1129" s="1">
        <v>17</v>
      </c>
      <c r="L1129" s="1">
        <v>2</v>
      </c>
      <c r="M1129" s="1" t="s">
        <v>8464</v>
      </c>
      <c r="N1129" s="1" t="s">
        <v>8465</v>
      </c>
      <c r="S1129" s="1" t="s">
        <v>49</v>
      </c>
      <c r="T1129" s="1" t="s">
        <v>967</v>
      </c>
      <c r="W1129" s="1" t="s">
        <v>97</v>
      </c>
      <c r="X1129" s="1" t="s">
        <v>8765</v>
      </c>
      <c r="Y1129" s="1" t="s">
        <v>10</v>
      </c>
      <c r="Z1129" s="1" t="s">
        <v>4364</v>
      </c>
      <c r="AC1129" s="1">
        <v>62</v>
      </c>
      <c r="AJ1129" s="1" t="s">
        <v>17</v>
      </c>
      <c r="AK1129" s="1" t="s">
        <v>5254</v>
      </c>
      <c r="AL1129" s="1" t="s">
        <v>88</v>
      </c>
      <c r="AM1129" s="1" t="s">
        <v>7489</v>
      </c>
      <c r="AT1129" s="1" t="s">
        <v>110</v>
      </c>
      <c r="AU1129" s="1" t="s">
        <v>4271</v>
      </c>
      <c r="AV1129" s="1" t="s">
        <v>3149</v>
      </c>
      <c r="AW1129" s="1" t="s">
        <v>5143</v>
      </c>
      <c r="BG1129" s="1" t="s">
        <v>110</v>
      </c>
      <c r="BH1129" s="1" t="s">
        <v>4271</v>
      </c>
      <c r="BI1129" s="1" t="s">
        <v>3150</v>
      </c>
      <c r="BJ1129" s="1" t="s">
        <v>6032</v>
      </c>
      <c r="BK1129" s="1" t="s">
        <v>110</v>
      </c>
      <c r="BL1129" s="1" t="s">
        <v>4271</v>
      </c>
      <c r="BM1129" s="1" t="s">
        <v>1119</v>
      </c>
      <c r="BN1129" s="1" t="s">
        <v>5544</v>
      </c>
      <c r="BO1129" s="1" t="s">
        <v>110</v>
      </c>
      <c r="BP1129" s="1" t="s">
        <v>4271</v>
      </c>
      <c r="BQ1129" s="1" t="s">
        <v>3151</v>
      </c>
      <c r="BR1129" s="1" t="s">
        <v>7799</v>
      </c>
      <c r="BS1129" s="1" t="s">
        <v>58</v>
      </c>
      <c r="BT1129" s="1" t="s">
        <v>5258</v>
      </c>
    </row>
    <row r="1130" spans="1:31" ht="13.5" customHeight="1">
      <c r="A1130" s="5" t="str">
        <f t="shared" si="58"/>
        <v>1861_화현내_0187</v>
      </c>
      <c r="B1130" s="1">
        <v>1861</v>
      </c>
      <c r="C1130" s="1" t="s">
        <v>9339</v>
      </c>
      <c r="D1130" s="1" t="s">
        <v>9340</v>
      </c>
      <c r="E1130" s="1">
        <v>1129</v>
      </c>
      <c r="F1130" s="1">
        <v>6</v>
      </c>
      <c r="G1130" s="1" t="s">
        <v>2529</v>
      </c>
      <c r="H1130" s="1" t="s">
        <v>4196</v>
      </c>
      <c r="I1130" s="1">
        <v>17</v>
      </c>
      <c r="L1130" s="1">
        <v>2</v>
      </c>
      <c r="M1130" s="1" t="s">
        <v>8464</v>
      </c>
      <c r="N1130" s="1" t="s">
        <v>8465</v>
      </c>
      <c r="S1130" s="1" t="s">
        <v>181</v>
      </c>
      <c r="T1130" s="1" t="s">
        <v>4259</v>
      </c>
      <c r="Y1130" s="1" t="s">
        <v>3152</v>
      </c>
      <c r="Z1130" s="1" t="s">
        <v>4689</v>
      </c>
      <c r="AC1130" s="1">
        <v>22</v>
      </c>
      <c r="AD1130" s="1" t="s">
        <v>807</v>
      </c>
      <c r="AE1130" s="1" t="s">
        <v>5243</v>
      </c>
    </row>
    <row r="1131" spans="1:31" ht="13.5" customHeight="1">
      <c r="A1131" s="5" t="str">
        <f t="shared" si="58"/>
        <v>1861_화현내_0187</v>
      </c>
      <c r="B1131" s="1">
        <v>1861</v>
      </c>
      <c r="C1131" s="1" t="s">
        <v>9339</v>
      </c>
      <c r="D1131" s="1" t="s">
        <v>9340</v>
      </c>
      <c r="E1131" s="1">
        <v>1130</v>
      </c>
      <c r="F1131" s="1">
        <v>6</v>
      </c>
      <c r="G1131" s="1" t="s">
        <v>2529</v>
      </c>
      <c r="H1131" s="1" t="s">
        <v>4196</v>
      </c>
      <c r="I1131" s="1">
        <v>17</v>
      </c>
      <c r="L1131" s="1">
        <v>2</v>
      </c>
      <c r="M1131" s="1" t="s">
        <v>8464</v>
      </c>
      <c r="N1131" s="1" t="s">
        <v>8465</v>
      </c>
      <c r="S1131" s="1" t="s">
        <v>184</v>
      </c>
      <c r="T1131" s="1" t="s">
        <v>4260</v>
      </c>
      <c r="W1131" s="1" t="s">
        <v>38</v>
      </c>
      <c r="X1131" s="1" t="s">
        <v>4338</v>
      </c>
      <c r="Y1131" s="1" t="s">
        <v>10</v>
      </c>
      <c r="Z1131" s="1" t="s">
        <v>4364</v>
      </c>
      <c r="AC1131" s="1">
        <v>22</v>
      </c>
      <c r="AD1131" s="1" t="s">
        <v>807</v>
      </c>
      <c r="AE1131" s="1" t="s">
        <v>5243</v>
      </c>
    </row>
    <row r="1132" spans="1:72" ht="13.5" customHeight="1">
      <c r="A1132" s="5" t="str">
        <f t="shared" si="58"/>
        <v>1861_화현내_0187</v>
      </c>
      <c r="B1132" s="1">
        <v>1861</v>
      </c>
      <c r="C1132" s="1" t="s">
        <v>9339</v>
      </c>
      <c r="D1132" s="1" t="s">
        <v>9340</v>
      </c>
      <c r="E1132" s="1">
        <v>1131</v>
      </c>
      <c r="F1132" s="1">
        <v>6</v>
      </c>
      <c r="G1132" s="1" t="s">
        <v>2529</v>
      </c>
      <c r="H1132" s="1" t="s">
        <v>4196</v>
      </c>
      <c r="I1132" s="1">
        <v>17</v>
      </c>
      <c r="L1132" s="1">
        <v>3</v>
      </c>
      <c r="M1132" s="1" t="s">
        <v>8466</v>
      </c>
      <c r="N1132" s="1" t="s">
        <v>8467</v>
      </c>
      <c r="T1132" s="1" t="s">
        <v>8867</v>
      </c>
      <c r="U1132" s="1" t="s">
        <v>110</v>
      </c>
      <c r="V1132" s="1" t="s">
        <v>4271</v>
      </c>
      <c r="W1132" s="1" t="s">
        <v>139</v>
      </c>
      <c r="X1132" s="1" t="s">
        <v>9231</v>
      </c>
      <c r="Y1132" s="1" t="s">
        <v>3153</v>
      </c>
      <c r="Z1132" s="1" t="s">
        <v>4688</v>
      </c>
      <c r="AC1132" s="1">
        <v>61</v>
      </c>
      <c r="AD1132" s="1" t="s">
        <v>192</v>
      </c>
      <c r="AE1132" s="1" t="s">
        <v>5234</v>
      </c>
      <c r="AJ1132" s="1" t="s">
        <v>17</v>
      </c>
      <c r="AK1132" s="1" t="s">
        <v>5254</v>
      </c>
      <c r="AL1132" s="1" t="s">
        <v>141</v>
      </c>
      <c r="AM1132" s="1" t="s">
        <v>5296</v>
      </c>
      <c r="AT1132" s="1" t="s">
        <v>110</v>
      </c>
      <c r="AU1132" s="1" t="s">
        <v>4271</v>
      </c>
      <c r="AV1132" s="1" t="s">
        <v>2579</v>
      </c>
      <c r="AW1132" s="1" t="s">
        <v>5486</v>
      </c>
      <c r="BG1132" s="1" t="s">
        <v>110</v>
      </c>
      <c r="BH1132" s="1" t="s">
        <v>4271</v>
      </c>
      <c r="BI1132" s="1" t="s">
        <v>968</v>
      </c>
      <c r="BJ1132" s="1" t="s">
        <v>5856</v>
      </c>
      <c r="BK1132" s="1" t="s">
        <v>110</v>
      </c>
      <c r="BL1132" s="1" t="s">
        <v>4271</v>
      </c>
      <c r="BM1132" s="1" t="s">
        <v>2647</v>
      </c>
      <c r="BN1132" s="1" t="s">
        <v>6180</v>
      </c>
      <c r="BO1132" s="1" t="s">
        <v>110</v>
      </c>
      <c r="BP1132" s="1" t="s">
        <v>4271</v>
      </c>
      <c r="BQ1132" s="1" t="s">
        <v>3154</v>
      </c>
      <c r="BR1132" s="1" t="s">
        <v>6863</v>
      </c>
      <c r="BS1132" s="1" t="s">
        <v>1742</v>
      </c>
      <c r="BT1132" s="1" t="s">
        <v>5268</v>
      </c>
    </row>
    <row r="1133" spans="1:29" ht="13.5" customHeight="1">
      <c r="A1133" s="5" t="str">
        <f t="shared" si="58"/>
        <v>1861_화현내_0187</v>
      </c>
      <c r="B1133" s="1">
        <v>1861</v>
      </c>
      <c r="C1133" s="1" t="s">
        <v>9339</v>
      </c>
      <c r="D1133" s="1" t="s">
        <v>9340</v>
      </c>
      <c r="E1133" s="1">
        <v>1132</v>
      </c>
      <c r="F1133" s="1">
        <v>6</v>
      </c>
      <c r="G1133" s="1" t="s">
        <v>2529</v>
      </c>
      <c r="H1133" s="1" t="s">
        <v>4196</v>
      </c>
      <c r="I1133" s="1">
        <v>17</v>
      </c>
      <c r="L1133" s="1">
        <v>3</v>
      </c>
      <c r="M1133" s="1" t="s">
        <v>8466</v>
      </c>
      <c r="N1133" s="1" t="s">
        <v>8467</v>
      </c>
      <c r="S1133" s="1" t="s">
        <v>181</v>
      </c>
      <c r="T1133" s="1" t="s">
        <v>4259</v>
      </c>
      <c r="Y1133" s="1" t="s">
        <v>3155</v>
      </c>
      <c r="Z1133" s="1" t="s">
        <v>4687</v>
      </c>
      <c r="AC1133" s="1">
        <v>40</v>
      </c>
    </row>
    <row r="1134" spans="1:29" ht="13.5" customHeight="1">
      <c r="A1134" s="5" t="str">
        <f t="shared" si="58"/>
        <v>1861_화현내_0187</v>
      </c>
      <c r="B1134" s="1">
        <v>1861</v>
      </c>
      <c r="C1134" s="1" t="s">
        <v>9339</v>
      </c>
      <c r="D1134" s="1" t="s">
        <v>9340</v>
      </c>
      <c r="E1134" s="1">
        <v>1133</v>
      </c>
      <c r="F1134" s="1">
        <v>6</v>
      </c>
      <c r="G1134" s="1" t="s">
        <v>2529</v>
      </c>
      <c r="H1134" s="1" t="s">
        <v>4196</v>
      </c>
      <c r="I1134" s="1">
        <v>17</v>
      </c>
      <c r="L1134" s="1">
        <v>3</v>
      </c>
      <c r="M1134" s="1" t="s">
        <v>8466</v>
      </c>
      <c r="N1134" s="1" t="s">
        <v>8467</v>
      </c>
      <c r="S1134" s="1" t="s">
        <v>184</v>
      </c>
      <c r="T1134" s="1" t="s">
        <v>4260</v>
      </c>
      <c r="W1134" s="1" t="s">
        <v>492</v>
      </c>
      <c r="X1134" s="1" t="s">
        <v>4350</v>
      </c>
      <c r="Y1134" s="1" t="s">
        <v>10</v>
      </c>
      <c r="Z1134" s="1" t="s">
        <v>4364</v>
      </c>
      <c r="AC1134" s="1">
        <v>30</v>
      </c>
    </row>
    <row r="1135" spans="1:31" ht="13.5" customHeight="1">
      <c r="A1135" s="5" t="str">
        <f t="shared" si="58"/>
        <v>1861_화현내_0187</v>
      </c>
      <c r="B1135" s="1">
        <v>1861</v>
      </c>
      <c r="C1135" s="1" t="s">
        <v>9339</v>
      </c>
      <c r="D1135" s="1" t="s">
        <v>9340</v>
      </c>
      <c r="E1135" s="1">
        <v>1134</v>
      </c>
      <c r="F1135" s="1">
        <v>6</v>
      </c>
      <c r="G1135" s="1" t="s">
        <v>2529</v>
      </c>
      <c r="H1135" s="1" t="s">
        <v>4196</v>
      </c>
      <c r="I1135" s="1">
        <v>17</v>
      </c>
      <c r="L1135" s="1">
        <v>3</v>
      </c>
      <c r="M1135" s="1" t="s">
        <v>8466</v>
      </c>
      <c r="N1135" s="1" t="s">
        <v>8467</v>
      </c>
      <c r="S1135" s="1" t="s">
        <v>181</v>
      </c>
      <c r="T1135" s="1" t="s">
        <v>4259</v>
      </c>
      <c r="Y1135" s="1" t="s">
        <v>3156</v>
      </c>
      <c r="Z1135" s="1" t="s">
        <v>4686</v>
      </c>
      <c r="AD1135" s="1" t="s">
        <v>575</v>
      </c>
      <c r="AE1135" s="1" t="s">
        <v>5211</v>
      </c>
    </row>
    <row r="1136" spans="1:72" ht="13.5" customHeight="1">
      <c r="A1136" s="5" t="str">
        <f t="shared" si="58"/>
        <v>1861_화현내_0187</v>
      </c>
      <c r="B1136" s="1">
        <v>1861</v>
      </c>
      <c r="C1136" s="1" t="s">
        <v>9339</v>
      </c>
      <c r="D1136" s="1" t="s">
        <v>9340</v>
      </c>
      <c r="E1136" s="1">
        <v>1135</v>
      </c>
      <c r="F1136" s="1">
        <v>6</v>
      </c>
      <c r="G1136" s="1" t="s">
        <v>2529</v>
      </c>
      <c r="H1136" s="1" t="s">
        <v>4196</v>
      </c>
      <c r="I1136" s="1">
        <v>17</v>
      </c>
      <c r="L1136" s="1">
        <v>4</v>
      </c>
      <c r="M1136" s="1" t="s">
        <v>8468</v>
      </c>
      <c r="N1136" s="1" t="s">
        <v>8469</v>
      </c>
      <c r="T1136" s="1" t="s">
        <v>8751</v>
      </c>
      <c r="U1136" s="1" t="s">
        <v>37</v>
      </c>
      <c r="V1136" s="1" t="s">
        <v>4283</v>
      </c>
      <c r="W1136" s="1" t="s">
        <v>97</v>
      </c>
      <c r="X1136" s="1" t="s">
        <v>8752</v>
      </c>
      <c r="Y1136" s="1" t="s">
        <v>3157</v>
      </c>
      <c r="Z1136" s="1" t="s">
        <v>4685</v>
      </c>
      <c r="AC1136" s="1">
        <v>67</v>
      </c>
      <c r="AD1136" s="1" t="s">
        <v>727</v>
      </c>
      <c r="AE1136" s="1" t="s">
        <v>5226</v>
      </c>
      <c r="AJ1136" s="1" t="s">
        <v>17</v>
      </c>
      <c r="AK1136" s="1" t="s">
        <v>5254</v>
      </c>
      <c r="AL1136" s="1" t="s">
        <v>88</v>
      </c>
      <c r="AM1136" s="1" t="s">
        <v>7489</v>
      </c>
      <c r="AT1136" s="1" t="s">
        <v>1117</v>
      </c>
      <c r="AU1136" s="1" t="s">
        <v>5339</v>
      </c>
      <c r="AV1136" s="1" t="s">
        <v>3158</v>
      </c>
      <c r="AW1136" s="1" t="s">
        <v>5479</v>
      </c>
      <c r="BG1136" s="1" t="s">
        <v>42</v>
      </c>
      <c r="BH1136" s="1" t="s">
        <v>5332</v>
      </c>
      <c r="BI1136" s="1" t="s">
        <v>1477</v>
      </c>
      <c r="BJ1136" s="1" t="s">
        <v>5527</v>
      </c>
      <c r="BK1136" s="1" t="s">
        <v>42</v>
      </c>
      <c r="BL1136" s="1" t="s">
        <v>5332</v>
      </c>
      <c r="BM1136" s="1" t="s">
        <v>2511</v>
      </c>
      <c r="BN1136" s="1" t="s">
        <v>6095</v>
      </c>
      <c r="BO1136" s="1" t="s">
        <v>42</v>
      </c>
      <c r="BP1136" s="1" t="s">
        <v>5332</v>
      </c>
      <c r="BQ1136" s="1" t="s">
        <v>3159</v>
      </c>
      <c r="BR1136" s="1" t="s">
        <v>7670</v>
      </c>
      <c r="BS1136" s="1" t="s">
        <v>79</v>
      </c>
      <c r="BT1136" s="1" t="s">
        <v>5283</v>
      </c>
    </row>
    <row r="1137" spans="1:29" ht="13.5" customHeight="1">
      <c r="A1137" s="5" t="str">
        <f t="shared" si="58"/>
        <v>1861_화현내_0187</v>
      </c>
      <c r="B1137" s="1">
        <v>1861</v>
      </c>
      <c r="C1137" s="1" t="s">
        <v>9339</v>
      </c>
      <c r="D1137" s="1" t="s">
        <v>9340</v>
      </c>
      <c r="E1137" s="1">
        <v>1136</v>
      </c>
      <c r="F1137" s="1">
        <v>6</v>
      </c>
      <c r="G1137" s="1" t="s">
        <v>2529</v>
      </c>
      <c r="H1137" s="1" t="s">
        <v>4196</v>
      </c>
      <c r="I1137" s="1">
        <v>17</v>
      </c>
      <c r="L1137" s="1">
        <v>4</v>
      </c>
      <c r="M1137" s="1" t="s">
        <v>8468</v>
      </c>
      <c r="N1137" s="1" t="s">
        <v>8469</v>
      </c>
      <c r="S1137" s="1" t="s">
        <v>181</v>
      </c>
      <c r="T1137" s="1" t="s">
        <v>4259</v>
      </c>
      <c r="Y1137" s="1" t="s">
        <v>3160</v>
      </c>
      <c r="Z1137" s="1" t="s">
        <v>4684</v>
      </c>
      <c r="AC1137" s="1">
        <v>43</v>
      </c>
    </row>
    <row r="1138" spans="1:29" ht="13.5" customHeight="1">
      <c r="A1138" s="5" t="str">
        <f t="shared" si="58"/>
        <v>1861_화현내_0187</v>
      </c>
      <c r="B1138" s="1">
        <v>1861</v>
      </c>
      <c r="C1138" s="1" t="s">
        <v>9339</v>
      </c>
      <c r="D1138" s="1" t="s">
        <v>9340</v>
      </c>
      <c r="E1138" s="1">
        <v>1137</v>
      </c>
      <c r="F1138" s="1">
        <v>6</v>
      </c>
      <c r="G1138" s="1" t="s">
        <v>2529</v>
      </c>
      <c r="H1138" s="1" t="s">
        <v>4196</v>
      </c>
      <c r="I1138" s="1">
        <v>17</v>
      </c>
      <c r="L1138" s="1">
        <v>4</v>
      </c>
      <c r="M1138" s="1" t="s">
        <v>8468</v>
      </c>
      <c r="N1138" s="1" t="s">
        <v>8469</v>
      </c>
      <c r="S1138" s="1" t="s">
        <v>184</v>
      </c>
      <c r="T1138" s="1" t="s">
        <v>4260</v>
      </c>
      <c r="W1138" s="1" t="s">
        <v>135</v>
      </c>
      <c r="X1138" s="1" t="s">
        <v>8880</v>
      </c>
      <c r="Y1138" s="1" t="s">
        <v>51</v>
      </c>
      <c r="Z1138" s="1" t="s">
        <v>4387</v>
      </c>
      <c r="AC1138" s="1">
        <v>30</v>
      </c>
    </row>
    <row r="1139" spans="1:72" ht="13.5" customHeight="1">
      <c r="A1139" s="5" t="str">
        <f t="shared" si="58"/>
        <v>1861_화현내_0187</v>
      </c>
      <c r="B1139" s="1">
        <v>1861</v>
      </c>
      <c r="C1139" s="1" t="s">
        <v>9339</v>
      </c>
      <c r="D1139" s="1" t="s">
        <v>9340</v>
      </c>
      <c r="E1139" s="1">
        <v>1138</v>
      </c>
      <c r="F1139" s="1">
        <v>6</v>
      </c>
      <c r="G1139" s="1" t="s">
        <v>2529</v>
      </c>
      <c r="H1139" s="1" t="s">
        <v>4196</v>
      </c>
      <c r="I1139" s="1">
        <v>17</v>
      </c>
      <c r="L1139" s="1">
        <v>5</v>
      </c>
      <c r="M1139" s="1" t="s">
        <v>8470</v>
      </c>
      <c r="N1139" s="1" t="s">
        <v>8471</v>
      </c>
      <c r="T1139" s="1" t="s">
        <v>8808</v>
      </c>
      <c r="U1139" s="1" t="s">
        <v>110</v>
      </c>
      <c r="V1139" s="1" t="s">
        <v>4271</v>
      </c>
      <c r="W1139" s="1" t="s">
        <v>101</v>
      </c>
      <c r="X1139" s="1" t="s">
        <v>9232</v>
      </c>
      <c r="Y1139" s="1" t="s">
        <v>3084</v>
      </c>
      <c r="Z1139" s="1" t="s">
        <v>4683</v>
      </c>
      <c r="AC1139" s="1">
        <v>55</v>
      </c>
      <c r="AD1139" s="1" t="s">
        <v>353</v>
      </c>
      <c r="AE1139" s="1" t="s">
        <v>5235</v>
      </c>
      <c r="AJ1139" s="1" t="s">
        <v>17</v>
      </c>
      <c r="AK1139" s="1" t="s">
        <v>5254</v>
      </c>
      <c r="AL1139" s="1" t="s">
        <v>2892</v>
      </c>
      <c r="AM1139" s="1" t="s">
        <v>5275</v>
      </c>
      <c r="AT1139" s="1" t="s">
        <v>110</v>
      </c>
      <c r="AU1139" s="1" t="s">
        <v>4271</v>
      </c>
      <c r="AV1139" s="1" t="s">
        <v>480</v>
      </c>
      <c r="AW1139" s="1" t="s">
        <v>5554</v>
      </c>
      <c r="BG1139" s="1" t="s">
        <v>110</v>
      </c>
      <c r="BH1139" s="1" t="s">
        <v>4271</v>
      </c>
      <c r="BI1139" s="1" t="s">
        <v>3161</v>
      </c>
      <c r="BJ1139" s="1" t="s">
        <v>6123</v>
      </c>
      <c r="BK1139" s="1" t="s">
        <v>110</v>
      </c>
      <c r="BL1139" s="1" t="s">
        <v>4271</v>
      </c>
      <c r="BM1139" s="1" t="s">
        <v>3162</v>
      </c>
      <c r="BN1139" s="1" t="s">
        <v>6580</v>
      </c>
      <c r="BO1139" s="1" t="s">
        <v>855</v>
      </c>
      <c r="BP1139" s="1" t="s">
        <v>5338</v>
      </c>
      <c r="BQ1139" s="1" t="s">
        <v>3163</v>
      </c>
      <c r="BR1139" s="1" t="s">
        <v>7015</v>
      </c>
      <c r="BS1139" s="1" t="s">
        <v>95</v>
      </c>
      <c r="BT1139" s="1" t="s">
        <v>5256</v>
      </c>
    </row>
    <row r="1140" spans="1:72" ht="13.5" customHeight="1">
      <c r="A1140" s="5" t="str">
        <f t="shared" si="58"/>
        <v>1861_화현내_0187</v>
      </c>
      <c r="B1140" s="1">
        <v>1861</v>
      </c>
      <c r="C1140" s="1" t="s">
        <v>9339</v>
      </c>
      <c r="D1140" s="1" t="s">
        <v>9340</v>
      </c>
      <c r="E1140" s="1">
        <v>1139</v>
      </c>
      <c r="F1140" s="1">
        <v>6</v>
      </c>
      <c r="G1140" s="1" t="s">
        <v>2529</v>
      </c>
      <c r="H1140" s="1" t="s">
        <v>4196</v>
      </c>
      <c r="I1140" s="1">
        <v>17</v>
      </c>
      <c r="L1140" s="1">
        <v>5</v>
      </c>
      <c r="M1140" s="1" t="s">
        <v>8470</v>
      </c>
      <c r="N1140" s="1" t="s">
        <v>8471</v>
      </c>
      <c r="S1140" s="1" t="s">
        <v>49</v>
      </c>
      <c r="T1140" s="1" t="s">
        <v>967</v>
      </c>
      <c r="W1140" s="1" t="s">
        <v>89</v>
      </c>
      <c r="X1140" s="1" t="s">
        <v>4357</v>
      </c>
      <c r="Y1140" s="1" t="s">
        <v>10</v>
      </c>
      <c r="Z1140" s="1" t="s">
        <v>4364</v>
      </c>
      <c r="AC1140" s="1">
        <v>53</v>
      </c>
      <c r="AD1140" s="1" t="s">
        <v>103</v>
      </c>
      <c r="AE1140" s="1" t="s">
        <v>5215</v>
      </c>
      <c r="AJ1140" s="1" t="s">
        <v>17</v>
      </c>
      <c r="AK1140" s="1" t="s">
        <v>5254</v>
      </c>
      <c r="AL1140" s="1" t="s">
        <v>91</v>
      </c>
      <c r="AM1140" s="1" t="s">
        <v>5274</v>
      </c>
      <c r="AT1140" s="1" t="s">
        <v>110</v>
      </c>
      <c r="AU1140" s="1" t="s">
        <v>4271</v>
      </c>
      <c r="AV1140" s="1" t="s">
        <v>1923</v>
      </c>
      <c r="AW1140" s="1" t="s">
        <v>5553</v>
      </c>
      <c r="BG1140" s="1" t="s">
        <v>110</v>
      </c>
      <c r="BH1140" s="1" t="s">
        <v>4271</v>
      </c>
      <c r="BI1140" s="1" t="s">
        <v>271</v>
      </c>
      <c r="BJ1140" s="1" t="s">
        <v>5932</v>
      </c>
      <c r="BK1140" s="1" t="s">
        <v>110</v>
      </c>
      <c r="BL1140" s="1" t="s">
        <v>4271</v>
      </c>
      <c r="BM1140" s="1" t="s">
        <v>2815</v>
      </c>
      <c r="BN1140" s="1" t="s">
        <v>6510</v>
      </c>
      <c r="BO1140" s="1" t="s">
        <v>105</v>
      </c>
      <c r="BP1140" s="1" t="s">
        <v>4280</v>
      </c>
      <c r="BQ1140" s="1" t="s">
        <v>3164</v>
      </c>
      <c r="BR1140" s="1" t="s">
        <v>7014</v>
      </c>
      <c r="BS1140" s="1" t="s">
        <v>41</v>
      </c>
      <c r="BT1140" s="1" t="s">
        <v>5259</v>
      </c>
    </row>
    <row r="1141" spans="1:72" ht="13.5" customHeight="1">
      <c r="A1141" s="5" t="str">
        <f aca="true" t="shared" si="59" ref="A1141:A1159">HYPERLINK("http://kyu.snu.ac.kr/sdhj/index.jsp?type=hj/GK14782_00IH_0001_0188.jpg","1861_화현내_0188")</f>
        <v>1861_화현내_0188</v>
      </c>
      <c r="B1141" s="1">
        <v>1861</v>
      </c>
      <c r="C1141" s="1" t="s">
        <v>9339</v>
      </c>
      <c r="D1141" s="1" t="s">
        <v>9340</v>
      </c>
      <c r="E1141" s="1">
        <v>1140</v>
      </c>
      <c r="F1141" s="1">
        <v>6</v>
      </c>
      <c r="G1141" s="1" t="s">
        <v>2529</v>
      </c>
      <c r="H1141" s="1" t="s">
        <v>4196</v>
      </c>
      <c r="I1141" s="1">
        <v>18</v>
      </c>
      <c r="J1141" s="1" t="s">
        <v>3165</v>
      </c>
      <c r="K1141" s="1" t="s">
        <v>4210</v>
      </c>
      <c r="L1141" s="1">
        <v>1</v>
      </c>
      <c r="M1141" s="1" t="s">
        <v>3165</v>
      </c>
      <c r="N1141" s="1" t="s">
        <v>4210</v>
      </c>
      <c r="T1141" s="1" t="s">
        <v>8757</v>
      </c>
      <c r="U1141" s="1" t="s">
        <v>110</v>
      </c>
      <c r="V1141" s="1" t="s">
        <v>4271</v>
      </c>
      <c r="W1141" s="1" t="s">
        <v>89</v>
      </c>
      <c r="X1141" s="1" t="s">
        <v>4357</v>
      </c>
      <c r="Y1141" s="1" t="s">
        <v>3166</v>
      </c>
      <c r="Z1141" s="1" t="s">
        <v>4682</v>
      </c>
      <c r="AC1141" s="1">
        <v>59</v>
      </c>
      <c r="AD1141" s="1" t="s">
        <v>292</v>
      </c>
      <c r="AE1141" s="1" t="s">
        <v>5241</v>
      </c>
      <c r="AJ1141" s="1" t="s">
        <v>17</v>
      </c>
      <c r="AK1141" s="1" t="s">
        <v>5254</v>
      </c>
      <c r="AL1141" s="1" t="s">
        <v>91</v>
      </c>
      <c r="AM1141" s="1" t="s">
        <v>5274</v>
      </c>
      <c r="AT1141" s="1" t="s">
        <v>110</v>
      </c>
      <c r="AU1141" s="1" t="s">
        <v>4271</v>
      </c>
      <c r="AV1141" s="1" t="s">
        <v>1923</v>
      </c>
      <c r="AW1141" s="1" t="s">
        <v>5553</v>
      </c>
      <c r="BG1141" s="1" t="s">
        <v>110</v>
      </c>
      <c r="BH1141" s="1" t="s">
        <v>4271</v>
      </c>
      <c r="BI1141" s="1" t="s">
        <v>3167</v>
      </c>
      <c r="BJ1141" s="1" t="s">
        <v>6026</v>
      </c>
      <c r="BK1141" s="1" t="s">
        <v>110</v>
      </c>
      <c r="BL1141" s="1" t="s">
        <v>4271</v>
      </c>
      <c r="BM1141" s="1" t="s">
        <v>2815</v>
      </c>
      <c r="BN1141" s="1" t="s">
        <v>6510</v>
      </c>
      <c r="BO1141" s="1" t="s">
        <v>105</v>
      </c>
      <c r="BP1141" s="1" t="s">
        <v>4280</v>
      </c>
      <c r="BQ1141" s="1" t="s">
        <v>3168</v>
      </c>
      <c r="BR1141" s="1" t="s">
        <v>7013</v>
      </c>
      <c r="BS1141" s="1" t="s">
        <v>125</v>
      </c>
      <c r="BT1141" s="1" t="s">
        <v>5270</v>
      </c>
    </row>
    <row r="1142" spans="1:72" ht="13.5" customHeight="1">
      <c r="A1142" s="5" t="str">
        <f t="shared" si="59"/>
        <v>1861_화현내_0188</v>
      </c>
      <c r="B1142" s="1">
        <v>1861</v>
      </c>
      <c r="C1142" s="1" t="s">
        <v>9339</v>
      </c>
      <c r="D1142" s="1" t="s">
        <v>9340</v>
      </c>
      <c r="E1142" s="1">
        <v>1141</v>
      </c>
      <c r="F1142" s="1">
        <v>6</v>
      </c>
      <c r="G1142" s="1" t="s">
        <v>2529</v>
      </c>
      <c r="H1142" s="1" t="s">
        <v>4196</v>
      </c>
      <c r="I1142" s="1">
        <v>18</v>
      </c>
      <c r="L1142" s="1">
        <v>1</v>
      </c>
      <c r="M1142" s="1" t="s">
        <v>3165</v>
      </c>
      <c r="N1142" s="1" t="s">
        <v>4210</v>
      </c>
      <c r="S1142" s="1" t="s">
        <v>49</v>
      </c>
      <c r="T1142" s="1" t="s">
        <v>967</v>
      </c>
      <c r="W1142" s="1" t="s">
        <v>135</v>
      </c>
      <c r="X1142" s="1" t="s">
        <v>8759</v>
      </c>
      <c r="Y1142" s="1" t="s">
        <v>10</v>
      </c>
      <c r="Z1142" s="1" t="s">
        <v>4364</v>
      </c>
      <c r="AC1142" s="1">
        <v>53</v>
      </c>
      <c r="AJ1142" s="1" t="s">
        <v>17</v>
      </c>
      <c r="AK1142" s="1" t="s">
        <v>5254</v>
      </c>
      <c r="AL1142" s="1" t="s">
        <v>74</v>
      </c>
      <c r="AM1142" s="1" t="s">
        <v>4740</v>
      </c>
      <c r="AT1142" s="1" t="s">
        <v>110</v>
      </c>
      <c r="AU1142" s="1" t="s">
        <v>4271</v>
      </c>
      <c r="AV1142" s="1" t="s">
        <v>1884</v>
      </c>
      <c r="AW1142" s="1" t="s">
        <v>5531</v>
      </c>
      <c r="BG1142" s="1" t="s">
        <v>110</v>
      </c>
      <c r="BH1142" s="1" t="s">
        <v>4271</v>
      </c>
      <c r="BI1142" s="1" t="s">
        <v>3169</v>
      </c>
      <c r="BJ1142" s="1" t="s">
        <v>6122</v>
      </c>
      <c r="BK1142" s="1" t="s">
        <v>110</v>
      </c>
      <c r="BL1142" s="1" t="s">
        <v>4271</v>
      </c>
      <c r="BM1142" s="1" t="s">
        <v>2725</v>
      </c>
      <c r="BN1142" s="1" t="s">
        <v>6579</v>
      </c>
      <c r="BO1142" s="1" t="s">
        <v>105</v>
      </c>
      <c r="BP1142" s="1" t="s">
        <v>4280</v>
      </c>
      <c r="BQ1142" s="1" t="s">
        <v>3170</v>
      </c>
      <c r="BR1142" s="1" t="s">
        <v>7673</v>
      </c>
      <c r="BS1142" s="1" t="s">
        <v>88</v>
      </c>
      <c r="BT1142" s="1" t="s">
        <v>7489</v>
      </c>
    </row>
    <row r="1143" spans="1:31" ht="13.5" customHeight="1">
      <c r="A1143" s="5" t="str">
        <f t="shared" si="59"/>
        <v>1861_화현내_0188</v>
      </c>
      <c r="B1143" s="1">
        <v>1861</v>
      </c>
      <c r="C1143" s="1" t="s">
        <v>9339</v>
      </c>
      <c r="D1143" s="1" t="s">
        <v>9340</v>
      </c>
      <c r="E1143" s="1">
        <v>1142</v>
      </c>
      <c r="F1143" s="1">
        <v>6</v>
      </c>
      <c r="G1143" s="1" t="s">
        <v>2529</v>
      </c>
      <c r="H1143" s="1" t="s">
        <v>4196</v>
      </c>
      <c r="I1143" s="1">
        <v>18</v>
      </c>
      <c r="L1143" s="1">
        <v>1</v>
      </c>
      <c r="M1143" s="1" t="s">
        <v>3165</v>
      </c>
      <c r="N1143" s="1" t="s">
        <v>4210</v>
      </c>
      <c r="S1143" s="1" t="s">
        <v>181</v>
      </c>
      <c r="T1143" s="1" t="s">
        <v>4259</v>
      </c>
      <c r="U1143" s="1" t="s">
        <v>110</v>
      </c>
      <c r="V1143" s="1" t="s">
        <v>4271</v>
      </c>
      <c r="W1143" s="1" t="s">
        <v>97</v>
      </c>
      <c r="X1143" s="1" t="s">
        <v>8758</v>
      </c>
      <c r="Y1143" s="1" t="s">
        <v>3171</v>
      </c>
      <c r="Z1143" s="1" t="s">
        <v>4681</v>
      </c>
      <c r="AC1143" s="1">
        <v>28</v>
      </c>
      <c r="AD1143" s="1" t="s">
        <v>575</v>
      </c>
      <c r="AE1143" s="1" t="s">
        <v>5211</v>
      </c>
    </row>
    <row r="1144" spans="1:72" ht="13.5" customHeight="1">
      <c r="A1144" s="5" t="str">
        <f t="shared" si="59"/>
        <v>1861_화현내_0188</v>
      </c>
      <c r="B1144" s="1">
        <v>1861</v>
      </c>
      <c r="C1144" s="1" t="s">
        <v>9339</v>
      </c>
      <c r="D1144" s="1" t="s">
        <v>9340</v>
      </c>
      <c r="E1144" s="1">
        <v>1143</v>
      </c>
      <c r="F1144" s="1">
        <v>6</v>
      </c>
      <c r="G1144" s="1" t="s">
        <v>2529</v>
      </c>
      <c r="H1144" s="1" t="s">
        <v>4196</v>
      </c>
      <c r="I1144" s="1">
        <v>18</v>
      </c>
      <c r="L1144" s="1">
        <v>2</v>
      </c>
      <c r="M1144" s="1" t="s">
        <v>8427</v>
      </c>
      <c r="N1144" s="1" t="s">
        <v>8428</v>
      </c>
      <c r="T1144" s="1" t="s">
        <v>8893</v>
      </c>
      <c r="U1144" s="1" t="s">
        <v>110</v>
      </c>
      <c r="V1144" s="1" t="s">
        <v>4271</v>
      </c>
      <c r="W1144" s="1" t="s">
        <v>2653</v>
      </c>
      <c r="X1144" s="1" t="s">
        <v>4345</v>
      </c>
      <c r="Y1144" s="1" t="s">
        <v>2957</v>
      </c>
      <c r="Z1144" s="1" t="s">
        <v>4680</v>
      </c>
      <c r="AC1144" s="1">
        <v>35</v>
      </c>
      <c r="AD1144" s="1" t="s">
        <v>205</v>
      </c>
      <c r="AE1144" s="1" t="s">
        <v>5214</v>
      </c>
      <c r="AJ1144" s="1" t="s">
        <v>17</v>
      </c>
      <c r="AK1144" s="1" t="s">
        <v>5254</v>
      </c>
      <c r="AL1144" s="1" t="s">
        <v>914</v>
      </c>
      <c r="AM1144" s="1" t="s">
        <v>5284</v>
      </c>
      <c r="AT1144" s="1" t="s">
        <v>110</v>
      </c>
      <c r="AU1144" s="1" t="s">
        <v>4271</v>
      </c>
      <c r="AV1144" s="1" t="s">
        <v>2958</v>
      </c>
      <c r="AW1144" s="1" t="s">
        <v>5510</v>
      </c>
      <c r="BG1144" s="1" t="s">
        <v>110</v>
      </c>
      <c r="BH1144" s="1" t="s">
        <v>4271</v>
      </c>
      <c r="BI1144" s="1" t="s">
        <v>9171</v>
      </c>
      <c r="BJ1144" s="1" t="s">
        <v>6121</v>
      </c>
      <c r="BK1144" s="1" t="s">
        <v>110</v>
      </c>
      <c r="BL1144" s="1" t="s">
        <v>4271</v>
      </c>
      <c r="BM1144" s="1" t="s">
        <v>2656</v>
      </c>
      <c r="BN1144" s="1" t="s">
        <v>6578</v>
      </c>
      <c r="BO1144" s="1" t="s">
        <v>110</v>
      </c>
      <c r="BP1144" s="1" t="s">
        <v>4271</v>
      </c>
      <c r="BQ1144" s="1" t="s">
        <v>2961</v>
      </c>
      <c r="BR1144" s="1" t="s">
        <v>7623</v>
      </c>
      <c r="BS1144" s="1" t="s">
        <v>88</v>
      </c>
      <c r="BT1144" s="1" t="s">
        <v>7489</v>
      </c>
    </row>
    <row r="1145" spans="1:72" ht="13.5" customHeight="1">
      <c r="A1145" s="5" t="str">
        <f t="shared" si="59"/>
        <v>1861_화현내_0188</v>
      </c>
      <c r="B1145" s="1">
        <v>1861</v>
      </c>
      <c r="C1145" s="1" t="s">
        <v>9339</v>
      </c>
      <c r="D1145" s="1" t="s">
        <v>9340</v>
      </c>
      <c r="E1145" s="1">
        <v>1144</v>
      </c>
      <c r="F1145" s="1">
        <v>6</v>
      </c>
      <c r="G1145" s="1" t="s">
        <v>2529</v>
      </c>
      <c r="H1145" s="1" t="s">
        <v>4196</v>
      </c>
      <c r="I1145" s="1">
        <v>18</v>
      </c>
      <c r="L1145" s="1">
        <v>2</v>
      </c>
      <c r="M1145" s="1" t="s">
        <v>8427</v>
      </c>
      <c r="N1145" s="1" t="s">
        <v>8428</v>
      </c>
      <c r="S1145" s="1" t="s">
        <v>49</v>
      </c>
      <c r="T1145" s="1" t="s">
        <v>967</v>
      </c>
      <c r="W1145" s="1" t="s">
        <v>38</v>
      </c>
      <c r="X1145" s="1" t="s">
        <v>4338</v>
      </c>
      <c r="Y1145" s="1" t="s">
        <v>10</v>
      </c>
      <c r="Z1145" s="1" t="s">
        <v>4364</v>
      </c>
      <c r="AC1145" s="1">
        <v>33</v>
      </c>
      <c r="AJ1145" s="1" t="s">
        <v>17</v>
      </c>
      <c r="AK1145" s="1" t="s">
        <v>5254</v>
      </c>
      <c r="AL1145" s="1" t="s">
        <v>41</v>
      </c>
      <c r="AM1145" s="1" t="s">
        <v>5259</v>
      </c>
      <c r="AT1145" s="1" t="s">
        <v>105</v>
      </c>
      <c r="AU1145" s="1" t="s">
        <v>4280</v>
      </c>
      <c r="AV1145" s="1" t="s">
        <v>3172</v>
      </c>
      <c r="AW1145" s="1" t="s">
        <v>5552</v>
      </c>
      <c r="BG1145" s="1" t="s">
        <v>105</v>
      </c>
      <c r="BH1145" s="1" t="s">
        <v>4280</v>
      </c>
      <c r="BI1145" s="1" t="s">
        <v>3173</v>
      </c>
      <c r="BJ1145" s="1" t="s">
        <v>6120</v>
      </c>
      <c r="BK1145" s="1" t="s">
        <v>105</v>
      </c>
      <c r="BL1145" s="1" t="s">
        <v>4280</v>
      </c>
      <c r="BM1145" s="1" t="s">
        <v>3174</v>
      </c>
      <c r="BN1145" s="1" t="s">
        <v>6577</v>
      </c>
      <c r="BO1145" s="1" t="s">
        <v>105</v>
      </c>
      <c r="BP1145" s="1" t="s">
        <v>4280</v>
      </c>
      <c r="BQ1145" s="1" t="s">
        <v>3175</v>
      </c>
      <c r="BR1145" s="1" t="s">
        <v>7567</v>
      </c>
      <c r="BS1145" s="1" t="s">
        <v>1742</v>
      </c>
      <c r="BT1145" s="1" t="s">
        <v>5268</v>
      </c>
    </row>
    <row r="1146" spans="1:29" ht="13.5" customHeight="1">
      <c r="A1146" s="5" t="str">
        <f t="shared" si="59"/>
        <v>1861_화현내_0188</v>
      </c>
      <c r="B1146" s="1">
        <v>1861</v>
      </c>
      <c r="C1146" s="1" t="s">
        <v>9339</v>
      </c>
      <c r="D1146" s="1" t="s">
        <v>9340</v>
      </c>
      <c r="E1146" s="1">
        <v>1145</v>
      </c>
      <c r="F1146" s="1">
        <v>6</v>
      </c>
      <c r="G1146" s="1" t="s">
        <v>2529</v>
      </c>
      <c r="H1146" s="1" t="s">
        <v>4196</v>
      </c>
      <c r="I1146" s="1">
        <v>18</v>
      </c>
      <c r="L1146" s="1">
        <v>2</v>
      </c>
      <c r="M1146" s="1" t="s">
        <v>8427</v>
      </c>
      <c r="N1146" s="1" t="s">
        <v>8428</v>
      </c>
      <c r="S1146" s="1" t="s">
        <v>131</v>
      </c>
      <c r="T1146" s="1" t="s">
        <v>4263</v>
      </c>
      <c r="Y1146" s="1" t="s">
        <v>3176</v>
      </c>
      <c r="Z1146" s="1" t="s">
        <v>4679</v>
      </c>
      <c r="AC1146" s="1">
        <v>28</v>
      </c>
    </row>
    <row r="1147" spans="1:29" ht="13.5" customHeight="1">
      <c r="A1147" s="5" t="str">
        <f t="shared" si="59"/>
        <v>1861_화현내_0188</v>
      </c>
      <c r="B1147" s="1">
        <v>1861</v>
      </c>
      <c r="C1147" s="1" t="s">
        <v>9339</v>
      </c>
      <c r="D1147" s="1" t="s">
        <v>9340</v>
      </c>
      <c r="E1147" s="1">
        <v>1146</v>
      </c>
      <c r="F1147" s="1">
        <v>6</v>
      </c>
      <c r="G1147" s="1" t="s">
        <v>2529</v>
      </c>
      <c r="H1147" s="1" t="s">
        <v>4196</v>
      </c>
      <c r="I1147" s="1">
        <v>18</v>
      </c>
      <c r="L1147" s="1">
        <v>2</v>
      </c>
      <c r="M1147" s="1" t="s">
        <v>8427</v>
      </c>
      <c r="N1147" s="1" t="s">
        <v>8428</v>
      </c>
      <c r="S1147" s="1" t="s">
        <v>134</v>
      </c>
      <c r="T1147" s="1" t="s">
        <v>4270</v>
      </c>
      <c r="W1147" s="1" t="s">
        <v>160</v>
      </c>
      <c r="X1147" s="1" t="s">
        <v>4340</v>
      </c>
      <c r="Y1147" s="1" t="s">
        <v>10</v>
      </c>
      <c r="Z1147" s="1" t="s">
        <v>4364</v>
      </c>
      <c r="AC1147" s="1">
        <v>28</v>
      </c>
    </row>
    <row r="1148" spans="1:31" ht="13.5" customHeight="1">
      <c r="A1148" s="5" t="str">
        <f t="shared" si="59"/>
        <v>1861_화현내_0188</v>
      </c>
      <c r="B1148" s="1">
        <v>1861</v>
      </c>
      <c r="C1148" s="1" t="s">
        <v>9339</v>
      </c>
      <c r="D1148" s="1" t="s">
        <v>9340</v>
      </c>
      <c r="E1148" s="1">
        <v>1147</v>
      </c>
      <c r="F1148" s="1">
        <v>6</v>
      </c>
      <c r="G1148" s="1" t="s">
        <v>2529</v>
      </c>
      <c r="H1148" s="1" t="s">
        <v>4196</v>
      </c>
      <c r="I1148" s="1">
        <v>18</v>
      </c>
      <c r="L1148" s="1">
        <v>2</v>
      </c>
      <c r="M1148" s="1" t="s">
        <v>8427</v>
      </c>
      <c r="N1148" s="1" t="s">
        <v>8428</v>
      </c>
      <c r="S1148" s="1" t="s">
        <v>181</v>
      </c>
      <c r="T1148" s="1" t="s">
        <v>4259</v>
      </c>
      <c r="Y1148" s="1" t="s">
        <v>3177</v>
      </c>
      <c r="Z1148" s="1" t="s">
        <v>4678</v>
      </c>
      <c r="AC1148" s="1">
        <v>10</v>
      </c>
      <c r="AD1148" s="1" t="s">
        <v>693</v>
      </c>
      <c r="AE1148" s="1" t="s">
        <v>5213</v>
      </c>
    </row>
    <row r="1149" spans="1:72" ht="13.5" customHeight="1">
      <c r="A1149" s="5" t="str">
        <f t="shared" si="59"/>
        <v>1861_화현내_0188</v>
      </c>
      <c r="B1149" s="1">
        <v>1861</v>
      </c>
      <c r="C1149" s="1" t="s">
        <v>9339</v>
      </c>
      <c r="D1149" s="1" t="s">
        <v>9340</v>
      </c>
      <c r="E1149" s="1">
        <v>1148</v>
      </c>
      <c r="F1149" s="1">
        <v>6</v>
      </c>
      <c r="G1149" s="1" t="s">
        <v>2529</v>
      </c>
      <c r="H1149" s="1" t="s">
        <v>4196</v>
      </c>
      <c r="I1149" s="1">
        <v>18</v>
      </c>
      <c r="L1149" s="1">
        <v>3</v>
      </c>
      <c r="M1149" s="1" t="s">
        <v>8472</v>
      </c>
      <c r="N1149" s="1" t="s">
        <v>8473</v>
      </c>
      <c r="O1149" s="1" t="s">
        <v>6</v>
      </c>
      <c r="P1149" s="1" t="s">
        <v>4255</v>
      </c>
      <c r="T1149" s="1" t="s">
        <v>8811</v>
      </c>
      <c r="U1149" s="1" t="s">
        <v>110</v>
      </c>
      <c r="V1149" s="1" t="s">
        <v>4271</v>
      </c>
      <c r="W1149" s="1" t="s">
        <v>97</v>
      </c>
      <c r="X1149" s="1" t="s">
        <v>8812</v>
      </c>
      <c r="Y1149" s="1" t="s">
        <v>3178</v>
      </c>
      <c r="Z1149" s="1" t="s">
        <v>4428</v>
      </c>
      <c r="AC1149" s="1">
        <v>23</v>
      </c>
      <c r="AD1149" s="1" t="s">
        <v>2542</v>
      </c>
      <c r="AE1149" s="1" t="s">
        <v>5198</v>
      </c>
      <c r="AJ1149" s="1" t="s">
        <v>17</v>
      </c>
      <c r="AK1149" s="1" t="s">
        <v>5254</v>
      </c>
      <c r="AL1149" s="1" t="s">
        <v>88</v>
      </c>
      <c r="AM1149" s="1" t="s">
        <v>7489</v>
      </c>
      <c r="AT1149" s="1" t="s">
        <v>110</v>
      </c>
      <c r="AU1149" s="1" t="s">
        <v>4271</v>
      </c>
      <c r="AV1149" s="1" t="s">
        <v>3179</v>
      </c>
      <c r="AW1149" s="1" t="s">
        <v>5551</v>
      </c>
      <c r="BG1149" s="1" t="s">
        <v>110</v>
      </c>
      <c r="BH1149" s="1" t="s">
        <v>4271</v>
      </c>
      <c r="BI1149" s="1" t="s">
        <v>3140</v>
      </c>
      <c r="BJ1149" s="1" t="s">
        <v>6119</v>
      </c>
      <c r="BK1149" s="1" t="s">
        <v>110</v>
      </c>
      <c r="BL1149" s="1" t="s">
        <v>4271</v>
      </c>
      <c r="BM1149" s="1" t="s">
        <v>3180</v>
      </c>
      <c r="BN1149" s="1" t="s">
        <v>6576</v>
      </c>
      <c r="BO1149" s="1" t="s">
        <v>110</v>
      </c>
      <c r="BP1149" s="1" t="s">
        <v>4271</v>
      </c>
      <c r="BQ1149" s="1" t="s">
        <v>3181</v>
      </c>
      <c r="BR1149" s="1" t="s">
        <v>7545</v>
      </c>
      <c r="BS1149" s="1" t="s">
        <v>88</v>
      </c>
      <c r="BT1149" s="1" t="s">
        <v>7489</v>
      </c>
    </row>
    <row r="1150" spans="1:29" ht="13.5" customHeight="1">
      <c r="A1150" s="5" t="str">
        <f t="shared" si="59"/>
        <v>1861_화현내_0188</v>
      </c>
      <c r="B1150" s="1">
        <v>1861</v>
      </c>
      <c r="C1150" s="1" t="s">
        <v>9339</v>
      </c>
      <c r="D1150" s="1" t="s">
        <v>9340</v>
      </c>
      <c r="E1150" s="1">
        <v>1149</v>
      </c>
      <c r="F1150" s="1">
        <v>6</v>
      </c>
      <c r="G1150" s="1" t="s">
        <v>2529</v>
      </c>
      <c r="H1150" s="1" t="s">
        <v>4196</v>
      </c>
      <c r="I1150" s="1">
        <v>18</v>
      </c>
      <c r="L1150" s="1">
        <v>3</v>
      </c>
      <c r="M1150" s="1" t="s">
        <v>8472</v>
      </c>
      <c r="N1150" s="1" t="s">
        <v>8473</v>
      </c>
      <c r="S1150" s="1" t="s">
        <v>96</v>
      </c>
      <c r="T1150" s="1" t="s">
        <v>4261</v>
      </c>
      <c r="W1150" s="1" t="s">
        <v>97</v>
      </c>
      <c r="X1150" s="1" t="s">
        <v>8812</v>
      </c>
      <c r="Y1150" s="1" t="s">
        <v>10</v>
      </c>
      <c r="Z1150" s="1" t="s">
        <v>4364</v>
      </c>
      <c r="AC1150" s="1">
        <v>55</v>
      </c>
    </row>
    <row r="1151" spans="1:72" ht="13.5" customHeight="1">
      <c r="A1151" s="5" t="str">
        <f t="shared" si="59"/>
        <v>1861_화현내_0188</v>
      </c>
      <c r="B1151" s="1">
        <v>1861</v>
      </c>
      <c r="C1151" s="1" t="s">
        <v>9339</v>
      </c>
      <c r="D1151" s="1" t="s">
        <v>9340</v>
      </c>
      <c r="E1151" s="1">
        <v>1150</v>
      </c>
      <c r="F1151" s="1">
        <v>6</v>
      </c>
      <c r="G1151" s="1" t="s">
        <v>2529</v>
      </c>
      <c r="H1151" s="1" t="s">
        <v>4196</v>
      </c>
      <c r="I1151" s="1">
        <v>18</v>
      </c>
      <c r="L1151" s="1">
        <v>4</v>
      </c>
      <c r="M1151" s="1" t="s">
        <v>8474</v>
      </c>
      <c r="N1151" s="1" t="s">
        <v>8475</v>
      </c>
      <c r="T1151" s="1" t="s">
        <v>9014</v>
      </c>
      <c r="U1151" s="1" t="s">
        <v>110</v>
      </c>
      <c r="V1151" s="1" t="s">
        <v>4271</v>
      </c>
      <c r="W1151" s="1" t="s">
        <v>97</v>
      </c>
      <c r="X1151" s="1" t="s">
        <v>9015</v>
      </c>
      <c r="Y1151" s="1" t="s">
        <v>3182</v>
      </c>
      <c r="Z1151" s="1" t="s">
        <v>4677</v>
      </c>
      <c r="AC1151" s="1">
        <v>51</v>
      </c>
      <c r="AD1151" s="1" t="s">
        <v>174</v>
      </c>
      <c r="AE1151" s="1" t="s">
        <v>5250</v>
      </c>
      <c r="AJ1151" s="1" t="s">
        <v>17</v>
      </c>
      <c r="AK1151" s="1" t="s">
        <v>5254</v>
      </c>
      <c r="AL1151" s="1" t="s">
        <v>88</v>
      </c>
      <c r="AM1151" s="1" t="s">
        <v>7489</v>
      </c>
      <c r="AT1151" s="1" t="s">
        <v>110</v>
      </c>
      <c r="AU1151" s="1" t="s">
        <v>4271</v>
      </c>
      <c r="AV1151" s="1" t="s">
        <v>3183</v>
      </c>
      <c r="AW1151" s="1" t="s">
        <v>5550</v>
      </c>
      <c r="BG1151" s="1" t="s">
        <v>110</v>
      </c>
      <c r="BH1151" s="1" t="s">
        <v>4271</v>
      </c>
      <c r="BI1151" s="1" t="s">
        <v>2650</v>
      </c>
      <c r="BJ1151" s="1" t="s">
        <v>6050</v>
      </c>
      <c r="BK1151" s="1" t="s">
        <v>855</v>
      </c>
      <c r="BL1151" s="1" t="s">
        <v>5338</v>
      </c>
      <c r="BM1151" s="1" t="s">
        <v>3184</v>
      </c>
      <c r="BN1151" s="1" t="s">
        <v>6528</v>
      </c>
      <c r="BO1151" s="1" t="s">
        <v>110</v>
      </c>
      <c r="BP1151" s="1" t="s">
        <v>4271</v>
      </c>
      <c r="BQ1151" s="1" t="s">
        <v>3185</v>
      </c>
      <c r="BR1151" s="1" t="s">
        <v>7012</v>
      </c>
      <c r="BS1151" s="1" t="s">
        <v>180</v>
      </c>
      <c r="BT1151" s="1" t="s">
        <v>5255</v>
      </c>
    </row>
    <row r="1152" spans="1:72" ht="13.5" customHeight="1">
      <c r="A1152" s="5" t="str">
        <f t="shared" si="59"/>
        <v>1861_화현내_0188</v>
      </c>
      <c r="B1152" s="1">
        <v>1861</v>
      </c>
      <c r="C1152" s="1" t="s">
        <v>9339</v>
      </c>
      <c r="D1152" s="1" t="s">
        <v>9340</v>
      </c>
      <c r="E1152" s="1">
        <v>1151</v>
      </c>
      <c r="F1152" s="1">
        <v>6</v>
      </c>
      <c r="G1152" s="1" t="s">
        <v>2529</v>
      </c>
      <c r="H1152" s="1" t="s">
        <v>4196</v>
      </c>
      <c r="I1152" s="1">
        <v>18</v>
      </c>
      <c r="L1152" s="1">
        <v>4</v>
      </c>
      <c r="M1152" s="1" t="s">
        <v>8474</v>
      </c>
      <c r="N1152" s="1" t="s">
        <v>8475</v>
      </c>
      <c r="S1152" s="1" t="s">
        <v>49</v>
      </c>
      <c r="T1152" s="1" t="s">
        <v>967</v>
      </c>
      <c r="W1152" s="1" t="s">
        <v>38</v>
      </c>
      <c r="X1152" s="1" t="s">
        <v>4338</v>
      </c>
      <c r="Y1152" s="1" t="s">
        <v>10</v>
      </c>
      <c r="Z1152" s="1" t="s">
        <v>4364</v>
      </c>
      <c r="AC1152" s="1">
        <v>51</v>
      </c>
      <c r="AJ1152" s="1" t="s">
        <v>17</v>
      </c>
      <c r="AK1152" s="1" t="s">
        <v>5254</v>
      </c>
      <c r="AL1152" s="1" t="s">
        <v>41</v>
      </c>
      <c r="AM1152" s="1" t="s">
        <v>5259</v>
      </c>
      <c r="AT1152" s="1" t="s">
        <v>110</v>
      </c>
      <c r="AU1152" s="1" t="s">
        <v>4271</v>
      </c>
      <c r="AV1152" s="1" t="s">
        <v>3186</v>
      </c>
      <c r="AW1152" s="1" t="s">
        <v>5549</v>
      </c>
      <c r="BG1152" s="1" t="s">
        <v>110</v>
      </c>
      <c r="BH1152" s="1" t="s">
        <v>4271</v>
      </c>
      <c r="BI1152" s="1" t="s">
        <v>3187</v>
      </c>
      <c r="BJ1152" s="1" t="s">
        <v>5652</v>
      </c>
      <c r="BK1152" s="1" t="s">
        <v>110</v>
      </c>
      <c r="BL1152" s="1" t="s">
        <v>4271</v>
      </c>
      <c r="BM1152" s="1" t="s">
        <v>3188</v>
      </c>
      <c r="BN1152" s="1" t="s">
        <v>6292</v>
      </c>
      <c r="BO1152" s="1" t="s">
        <v>110</v>
      </c>
      <c r="BP1152" s="1" t="s">
        <v>4271</v>
      </c>
      <c r="BQ1152" s="1" t="s">
        <v>3189</v>
      </c>
      <c r="BR1152" s="1" t="s">
        <v>7862</v>
      </c>
      <c r="BS1152" s="1" t="s">
        <v>141</v>
      </c>
      <c r="BT1152" s="1" t="s">
        <v>5296</v>
      </c>
    </row>
    <row r="1153" spans="1:31" ht="13.5" customHeight="1">
      <c r="A1153" s="5" t="str">
        <f t="shared" si="59"/>
        <v>1861_화현내_0188</v>
      </c>
      <c r="B1153" s="1">
        <v>1861</v>
      </c>
      <c r="C1153" s="1" t="s">
        <v>9339</v>
      </c>
      <c r="D1153" s="1" t="s">
        <v>9340</v>
      </c>
      <c r="E1153" s="1">
        <v>1152</v>
      </c>
      <c r="F1153" s="1">
        <v>6</v>
      </c>
      <c r="G1153" s="1" t="s">
        <v>2529</v>
      </c>
      <c r="H1153" s="1" t="s">
        <v>4196</v>
      </c>
      <c r="I1153" s="1">
        <v>18</v>
      </c>
      <c r="L1153" s="1">
        <v>4</v>
      </c>
      <c r="M1153" s="1" t="s">
        <v>8474</v>
      </c>
      <c r="N1153" s="1" t="s">
        <v>8475</v>
      </c>
      <c r="S1153" s="1" t="s">
        <v>297</v>
      </c>
      <c r="T1153" s="1" t="s">
        <v>4258</v>
      </c>
      <c r="AC1153" s="1">
        <v>18</v>
      </c>
      <c r="AD1153" s="1" t="s">
        <v>188</v>
      </c>
      <c r="AE1153" s="1" t="s">
        <v>5193</v>
      </c>
    </row>
    <row r="1154" spans="1:72" ht="13.5" customHeight="1">
      <c r="A1154" s="5" t="str">
        <f t="shared" si="59"/>
        <v>1861_화현내_0188</v>
      </c>
      <c r="B1154" s="1">
        <v>1861</v>
      </c>
      <c r="C1154" s="1" t="s">
        <v>9339</v>
      </c>
      <c r="D1154" s="1" t="s">
        <v>9340</v>
      </c>
      <c r="E1154" s="1">
        <v>1153</v>
      </c>
      <c r="F1154" s="1">
        <v>6</v>
      </c>
      <c r="G1154" s="1" t="s">
        <v>2529</v>
      </c>
      <c r="H1154" s="1" t="s">
        <v>4196</v>
      </c>
      <c r="I1154" s="1">
        <v>18</v>
      </c>
      <c r="L1154" s="1">
        <v>5</v>
      </c>
      <c r="M1154" s="1" t="s">
        <v>8476</v>
      </c>
      <c r="N1154" s="1" t="s">
        <v>8477</v>
      </c>
      <c r="T1154" s="1" t="s">
        <v>8933</v>
      </c>
      <c r="U1154" s="1" t="s">
        <v>110</v>
      </c>
      <c r="V1154" s="1" t="s">
        <v>4271</v>
      </c>
      <c r="W1154" s="1" t="s">
        <v>139</v>
      </c>
      <c r="X1154" s="1" t="s">
        <v>9233</v>
      </c>
      <c r="Y1154" s="1" t="s">
        <v>3190</v>
      </c>
      <c r="Z1154" s="1" t="s">
        <v>4676</v>
      </c>
      <c r="AC1154" s="1">
        <v>77</v>
      </c>
      <c r="AD1154" s="1" t="s">
        <v>854</v>
      </c>
      <c r="AE1154" s="1" t="s">
        <v>5207</v>
      </c>
      <c r="AJ1154" s="1" t="s">
        <v>17</v>
      </c>
      <c r="AK1154" s="1" t="s">
        <v>5254</v>
      </c>
      <c r="AL1154" s="1" t="s">
        <v>141</v>
      </c>
      <c r="AM1154" s="1" t="s">
        <v>5296</v>
      </c>
      <c r="AT1154" s="1" t="s">
        <v>110</v>
      </c>
      <c r="AU1154" s="1" t="s">
        <v>4271</v>
      </c>
      <c r="AV1154" s="1" t="s">
        <v>3191</v>
      </c>
      <c r="AW1154" s="1" t="s">
        <v>5548</v>
      </c>
      <c r="BG1154" s="1" t="s">
        <v>110</v>
      </c>
      <c r="BH1154" s="1" t="s">
        <v>4271</v>
      </c>
      <c r="BI1154" s="1" t="s">
        <v>2781</v>
      </c>
      <c r="BJ1154" s="1" t="s">
        <v>6118</v>
      </c>
      <c r="BK1154" s="1" t="s">
        <v>110</v>
      </c>
      <c r="BL1154" s="1" t="s">
        <v>4271</v>
      </c>
      <c r="BM1154" s="1" t="s">
        <v>3192</v>
      </c>
      <c r="BN1154" s="1" t="s">
        <v>6575</v>
      </c>
      <c r="BO1154" s="1" t="s">
        <v>105</v>
      </c>
      <c r="BP1154" s="1" t="s">
        <v>4280</v>
      </c>
      <c r="BQ1154" s="1" t="s">
        <v>3193</v>
      </c>
      <c r="BR1154" s="1" t="s">
        <v>7011</v>
      </c>
      <c r="BS1154" s="1" t="s">
        <v>148</v>
      </c>
      <c r="BT1154" s="1" t="s">
        <v>5286</v>
      </c>
    </row>
    <row r="1155" spans="1:72" ht="13.5" customHeight="1">
      <c r="A1155" s="5" t="str">
        <f t="shared" si="59"/>
        <v>1861_화현내_0188</v>
      </c>
      <c r="B1155" s="1">
        <v>1861</v>
      </c>
      <c r="C1155" s="1" t="s">
        <v>9339</v>
      </c>
      <c r="D1155" s="1" t="s">
        <v>9340</v>
      </c>
      <c r="E1155" s="1">
        <v>1154</v>
      </c>
      <c r="F1155" s="1">
        <v>6</v>
      </c>
      <c r="G1155" s="1" t="s">
        <v>2529</v>
      </c>
      <c r="H1155" s="1" t="s">
        <v>4196</v>
      </c>
      <c r="I1155" s="1">
        <v>18</v>
      </c>
      <c r="L1155" s="1">
        <v>5</v>
      </c>
      <c r="M1155" s="1" t="s">
        <v>8476</v>
      </c>
      <c r="N1155" s="1" t="s">
        <v>8477</v>
      </c>
      <c r="S1155" s="1" t="s">
        <v>49</v>
      </c>
      <c r="T1155" s="1" t="s">
        <v>967</v>
      </c>
      <c r="W1155" s="1" t="s">
        <v>330</v>
      </c>
      <c r="X1155" s="1" t="s">
        <v>4365</v>
      </c>
      <c r="Y1155" s="1" t="s">
        <v>10</v>
      </c>
      <c r="Z1155" s="1" t="s">
        <v>4364</v>
      </c>
      <c r="AC1155" s="1">
        <v>76</v>
      </c>
      <c r="AD1155" s="1" t="s">
        <v>757</v>
      </c>
      <c r="AE1155" s="1" t="s">
        <v>5206</v>
      </c>
      <c r="AJ1155" s="1" t="s">
        <v>17</v>
      </c>
      <c r="AK1155" s="1" t="s">
        <v>5254</v>
      </c>
      <c r="AL1155" s="1" t="s">
        <v>3131</v>
      </c>
      <c r="AM1155" s="1" t="s">
        <v>5289</v>
      </c>
      <c r="AT1155" s="1" t="s">
        <v>105</v>
      </c>
      <c r="AU1155" s="1" t="s">
        <v>4280</v>
      </c>
      <c r="AV1155" s="1" t="s">
        <v>2669</v>
      </c>
      <c r="AW1155" s="1" t="s">
        <v>4585</v>
      </c>
      <c r="BG1155" s="1" t="s">
        <v>42</v>
      </c>
      <c r="BH1155" s="1" t="s">
        <v>5332</v>
      </c>
      <c r="BI1155" s="1" t="s">
        <v>3194</v>
      </c>
      <c r="BJ1155" s="1" t="s">
        <v>6117</v>
      </c>
      <c r="BK1155" s="1" t="s">
        <v>105</v>
      </c>
      <c r="BL1155" s="1" t="s">
        <v>4280</v>
      </c>
      <c r="BM1155" s="1" t="s">
        <v>3195</v>
      </c>
      <c r="BN1155" s="1" t="s">
        <v>6574</v>
      </c>
      <c r="BO1155" s="1" t="s">
        <v>105</v>
      </c>
      <c r="BP1155" s="1" t="s">
        <v>4280</v>
      </c>
      <c r="BQ1155" s="1" t="s">
        <v>3196</v>
      </c>
      <c r="BR1155" s="1" t="s">
        <v>7010</v>
      </c>
      <c r="BS1155" s="1" t="s">
        <v>130</v>
      </c>
      <c r="BT1155" s="1" t="s">
        <v>5257</v>
      </c>
    </row>
    <row r="1156" spans="1:29" ht="13.5" customHeight="1">
      <c r="A1156" s="5" t="str">
        <f t="shared" si="59"/>
        <v>1861_화현내_0188</v>
      </c>
      <c r="B1156" s="1">
        <v>1861</v>
      </c>
      <c r="C1156" s="1" t="s">
        <v>9339</v>
      </c>
      <c r="D1156" s="1" t="s">
        <v>9340</v>
      </c>
      <c r="E1156" s="1">
        <v>1155</v>
      </c>
      <c r="F1156" s="1">
        <v>6</v>
      </c>
      <c r="G1156" s="1" t="s">
        <v>2529</v>
      </c>
      <c r="H1156" s="1" t="s">
        <v>4196</v>
      </c>
      <c r="I1156" s="1">
        <v>18</v>
      </c>
      <c r="L1156" s="1">
        <v>5</v>
      </c>
      <c r="M1156" s="1" t="s">
        <v>8476</v>
      </c>
      <c r="N1156" s="1" t="s">
        <v>8477</v>
      </c>
      <c r="S1156" s="1" t="s">
        <v>181</v>
      </c>
      <c r="T1156" s="1" t="s">
        <v>4259</v>
      </c>
      <c r="Y1156" s="1" t="s">
        <v>3197</v>
      </c>
      <c r="Z1156" s="1" t="s">
        <v>4675</v>
      </c>
      <c r="AC1156" s="1">
        <v>38</v>
      </c>
    </row>
    <row r="1157" spans="1:29" ht="13.5" customHeight="1">
      <c r="A1157" s="5" t="str">
        <f t="shared" si="59"/>
        <v>1861_화현내_0188</v>
      </c>
      <c r="B1157" s="1">
        <v>1861</v>
      </c>
      <c r="C1157" s="1" t="s">
        <v>9339</v>
      </c>
      <c r="D1157" s="1" t="s">
        <v>9340</v>
      </c>
      <c r="E1157" s="1">
        <v>1156</v>
      </c>
      <c r="F1157" s="1">
        <v>6</v>
      </c>
      <c r="G1157" s="1" t="s">
        <v>2529</v>
      </c>
      <c r="H1157" s="1" t="s">
        <v>4196</v>
      </c>
      <c r="I1157" s="1">
        <v>18</v>
      </c>
      <c r="L1157" s="1">
        <v>5</v>
      </c>
      <c r="M1157" s="1" t="s">
        <v>8476</v>
      </c>
      <c r="N1157" s="1" t="s">
        <v>8477</v>
      </c>
      <c r="S1157" s="1" t="s">
        <v>184</v>
      </c>
      <c r="T1157" s="1" t="s">
        <v>4260</v>
      </c>
      <c r="W1157" s="1" t="s">
        <v>288</v>
      </c>
      <c r="X1157" s="1" t="s">
        <v>4347</v>
      </c>
      <c r="Y1157" s="1" t="s">
        <v>10</v>
      </c>
      <c r="Z1157" s="1" t="s">
        <v>4364</v>
      </c>
      <c r="AC1157" s="1">
        <v>38</v>
      </c>
    </row>
    <row r="1158" spans="1:72" ht="13.5" customHeight="1">
      <c r="A1158" s="5" t="str">
        <f t="shared" si="59"/>
        <v>1861_화현내_0188</v>
      </c>
      <c r="B1158" s="1">
        <v>1861</v>
      </c>
      <c r="C1158" s="1" t="s">
        <v>9339</v>
      </c>
      <c r="D1158" s="1" t="s">
        <v>9340</v>
      </c>
      <c r="E1158" s="1">
        <v>1157</v>
      </c>
      <c r="F1158" s="1">
        <v>6</v>
      </c>
      <c r="G1158" s="1" t="s">
        <v>2529</v>
      </c>
      <c r="H1158" s="1" t="s">
        <v>4196</v>
      </c>
      <c r="I1158" s="1">
        <v>19</v>
      </c>
      <c r="J1158" s="1" t="s">
        <v>3198</v>
      </c>
      <c r="K1158" s="1" t="s">
        <v>7423</v>
      </c>
      <c r="L1158" s="1">
        <v>1</v>
      </c>
      <c r="M1158" s="1" t="s">
        <v>8478</v>
      </c>
      <c r="N1158" s="1" t="s">
        <v>8479</v>
      </c>
      <c r="T1158" s="1" t="s">
        <v>9234</v>
      </c>
      <c r="U1158" s="1" t="s">
        <v>110</v>
      </c>
      <c r="V1158" s="1" t="s">
        <v>4271</v>
      </c>
      <c r="W1158" s="1" t="s">
        <v>160</v>
      </c>
      <c r="X1158" s="1" t="s">
        <v>4340</v>
      </c>
      <c r="Y1158" s="1" t="s">
        <v>3199</v>
      </c>
      <c r="Z1158" s="1" t="s">
        <v>4674</v>
      </c>
      <c r="AC1158" s="1">
        <v>37</v>
      </c>
      <c r="AD1158" s="1" t="s">
        <v>677</v>
      </c>
      <c r="AE1158" s="1" t="s">
        <v>5225</v>
      </c>
      <c r="AJ1158" s="1" t="s">
        <v>17</v>
      </c>
      <c r="AK1158" s="1" t="s">
        <v>5254</v>
      </c>
      <c r="AL1158" s="1" t="s">
        <v>95</v>
      </c>
      <c r="AM1158" s="1" t="s">
        <v>5256</v>
      </c>
      <c r="AT1158" s="1" t="s">
        <v>110</v>
      </c>
      <c r="AU1158" s="1" t="s">
        <v>4271</v>
      </c>
      <c r="AV1158" s="1" t="s">
        <v>3200</v>
      </c>
      <c r="AW1158" s="1" t="s">
        <v>4491</v>
      </c>
      <c r="BG1158" s="1" t="s">
        <v>110</v>
      </c>
      <c r="BH1158" s="1" t="s">
        <v>4271</v>
      </c>
      <c r="BI1158" s="1" t="s">
        <v>3201</v>
      </c>
      <c r="BJ1158" s="1" t="s">
        <v>6056</v>
      </c>
      <c r="BK1158" s="1" t="s">
        <v>110</v>
      </c>
      <c r="BL1158" s="1" t="s">
        <v>4271</v>
      </c>
      <c r="BM1158" s="1" t="s">
        <v>1869</v>
      </c>
      <c r="BN1158" s="1" t="s">
        <v>6110</v>
      </c>
      <c r="BO1158" s="1" t="s">
        <v>110</v>
      </c>
      <c r="BP1158" s="1" t="s">
        <v>4271</v>
      </c>
      <c r="BQ1158" s="1" t="s">
        <v>3202</v>
      </c>
      <c r="BR1158" s="1" t="s">
        <v>7009</v>
      </c>
      <c r="BS1158" s="1" t="s">
        <v>58</v>
      </c>
      <c r="BT1158" s="1" t="s">
        <v>5258</v>
      </c>
    </row>
    <row r="1159" spans="1:72" ht="13.5" customHeight="1">
      <c r="A1159" s="5" t="str">
        <f t="shared" si="59"/>
        <v>1861_화현내_0188</v>
      </c>
      <c r="B1159" s="1">
        <v>1861</v>
      </c>
      <c r="C1159" s="1" t="s">
        <v>9339</v>
      </c>
      <c r="D1159" s="1" t="s">
        <v>9340</v>
      </c>
      <c r="E1159" s="1">
        <v>1158</v>
      </c>
      <c r="F1159" s="1">
        <v>6</v>
      </c>
      <c r="G1159" s="1" t="s">
        <v>2529</v>
      </c>
      <c r="H1159" s="1" t="s">
        <v>4196</v>
      </c>
      <c r="I1159" s="1">
        <v>19</v>
      </c>
      <c r="L1159" s="1">
        <v>1</v>
      </c>
      <c r="M1159" s="1" t="s">
        <v>8478</v>
      </c>
      <c r="N1159" s="1" t="s">
        <v>8479</v>
      </c>
      <c r="S1159" s="1" t="s">
        <v>49</v>
      </c>
      <c r="T1159" s="1" t="s">
        <v>967</v>
      </c>
      <c r="W1159" s="1" t="s">
        <v>38</v>
      </c>
      <c r="X1159" s="1" t="s">
        <v>4338</v>
      </c>
      <c r="Y1159" s="1" t="s">
        <v>10</v>
      </c>
      <c r="Z1159" s="1" t="s">
        <v>4364</v>
      </c>
      <c r="AC1159" s="1">
        <v>37</v>
      </c>
      <c r="AD1159" s="1" t="s">
        <v>677</v>
      </c>
      <c r="AE1159" s="1" t="s">
        <v>5225</v>
      </c>
      <c r="AJ1159" s="1" t="s">
        <v>17</v>
      </c>
      <c r="AK1159" s="1" t="s">
        <v>5254</v>
      </c>
      <c r="AL1159" s="1" t="s">
        <v>41</v>
      </c>
      <c r="AM1159" s="1" t="s">
        <v>5259</v>
      </c>
      <c r="AT1159" s="1" t="s">
        <v>105</v>
      </c>
      <c r="AU1159" s="1" t="s">
        <v>4280</v>
      </c>
      <c r="AV1159" s="1" t="s">
        <v>1337</v>
      </c>
      <c r="AW1159" s="1" t="s">
        <v>5547</v>
      </c>
      <c r="BG1159" s="1" t="s">
        <v>105</v>
      </c>
      <c r="BH1159" s="1" t="s">
        <v>4280</v>
      </c>
      <c r="BI1159" s="1" t="s">
        <v>3203</v>
      </c>
      <c r="BJ1159" s="1" t="s">
        <v>4262</v>
      </c>
      <c r="BK1159" s="1" t="s">
        <v>105</v>
      </c>
      <c r="BL1159" s="1" t="s">
        <v>4280</v>
      </c>
      <c r="BM1159" s="1" t="s">
        <v>1884</v>
      </c>
      <c r="BN1159" s="1" t="s">
        <v>5531</v>
      </c>
      <c r="BO1159" s="1" t="s">
        <v>105</v>
      </c>
      <c r="BP1159" s="1" t="s">
        <v>4280</v>
      </c>
      <c r="BQ1159" s="1" t="s">
        <v>3204</v>
      </c>
      <c r="BR1159" s="1" t="s">
        <v>7746</v>
      </c>
      <c r="BS1159" s="1" t="s">
        <v>95</v>
      </c>
      <c r="BT1159" s="1" t="s">
        <v>5256</v>
      </c>
    </row>
    <row r="1160" spans="1:72" ht="13.5" customHeight="1">
      <c r="A1160" s="5" t="str">
        <f aca="true" t="shared" si="60" ref="A1160:A1183">HYPERLINK("http://kyu.snu.ac.kr/sdhj/index.jsp?type=hj/GK14782_00IH_0001_0189.jpg","1861_화현내_0189")</f>
        <v>1861_화현내_0189</v>
      </c>
      <c r="B1160" s="1">
        <v>1861</v>
      </c>
      <c r="C1160" s="1" t="s">
        <v>9339</v>
      </c>
      <c r="D1160" s="1" t="s">
        <v>9340</v>
      </c>
      <c r="E1160" s="1">
        <v>1159</v>
      </c>
      <c r="F1160" s="1">
        <v>6</v>
      </c>
      <c r="G1160" s="1" t="s">
        <v>2529</v>
      </c>
      <c r="H1160" s="1" t="s">
        <v>4196</v>
      </c>
      <c r="I1160" s="1">
        <v>19</v>
      </c>
      <c r="L1160" s="1">
        <v>2</v>
      </c>
      <c r="M1160" s="1" t="s">
        <v>8480</v>
      </c>
      <c r="N1160" s="1" t="s">
        <v>8481</v>
      </c>
      <c r="T1160" s="1" t="s">
        <v>8808</v>
      </c>
      <c r="U1160" s="1" t="s">
        <v>110</v>
      </c>
      <c r="V1160" s="1" t="s">
        <v>4271</v>
      </c>
      <c r="W1160" s="1" t="s">
        <v>139</v>
      </c>
      <c r="X1160" s="1" t="s">
        <v>9150</v>
      </c>
      <c r="Y1160" s="1" t="s">
        <v>416</v>
      </c>
      <c r="Z1160" s="1" t="s">
        <v>4673</v>
      </c>
      <c r="AC1160" s="1">
        <v>49</v>
      </c>
      <c r="AD1160" s="1" t="s">
        <v>405</v>
      </c>
      <c r="AE1160" s="1" t="s">
        <v>5233</v>
      </c>
      <c r="AJ1160" s="1" t="s">
        <v>17</v>
      </c>
      <c r="AK1160" s="1" t="s">
        <v>5254</v>
      </c>
      <c r="AL1160" s="1" t="s">
        <v>141</v>
      </c>
      <c r="AM1160" s="1" t="s">
        <v>5296</v>
      </c>
      <c r="AT1160" s="1" t="s">
        <v>110</v>
      </c>
      <c r="AU1160" s="1" t="s">
        <v>4271</v>
      </c>
      <c r="AV1160" s="1" t="s">
        <v>3205</v>
      </c>
      <c r="AW1160" s="1" t="s">
        <v>5546</v>
      </c>
      <c r="BG1160" s="1" t="s">
        <v>110</v>
      </c>
      <c r="BH1160" s="1" t="s">
        <v>4271</v>
      </c>
      <c r="BI1160" s="1" t="s">
        <v>3206</v>
      </c>
      <c r="BJ1160" s="1" t="s">
        <v>6116</v>
      </c>
      <c r="BK1160" s="1" t="s">
        <v>1304</v>
      </c>
      <c r="BL1160" s="1" t="s">
        <v>5334</v>
      </c>
      <c r="BM1160" s="1" t="s">
        <v>144</v>
      </c>
      <c r="BN1160" s="1" t="s">
        <v>6060</v>
      </c>
      <c r="BO1160" s="1" t="s">
        <v>110</v>
      </c>
      <c r="BP1160" s="1" t="s">
        <v>4271</v>
      </c>
      <c r="BQ1160" s="1" t="s">
        <v>3207</v>
      </c>
      <c r="BR1160" s="1" t="s">
        <v>7008</v>
      </c>
      <c r="BS1160" s="1" t="s">
        <v>104</v>
      </c>
      <c r="BT1160" s="1" t="s">
        <v>5261</v>
      </c>
    </row>
    <row r="1161" spans="1:72" ht="13.5" customHeight="1">
      <c r="A1161" s="5" t="str">
        <f t="shared" si="60"/>
        <v>1861_화현내_0189</v>
      </c>
      <c r="B1161" s="1">
        <v>1861</v>
      </c>
      <c r="C1161" s="1" t="s">
        <v>9339</v>
      </c>
      <c r="D1161" s="1" t="s">
        <v>9340</v>
      </c>
      <c r="E1161" s="1">
        <v>1160</v>
      </c>
      <c r="F1161" s="1">
        <v>6</v>
      </c>
      <c r="G1161" s="1" t="s">
        <v>2529</v>
      </c>
      <c r="H1161" s="1" t="s">
        <v>4196</v>
      </c>
      <c r="I1161" s="1">
        <v>19</v>
      </c>
      <c r="L1161" s="1">
        <v>2</v>
      </c>
      <c r="M1161" s="1" t="s">
        <v>8480</v>
      </c>
      <c r="N1161" s="1" t="s">
        <v>8481</v>
      </c>
      <c r="S1161" s="1" t="s">
        <v>49</v>
      </c>
      <c r="T1161" s="1" t="s">
        <v>967</v>
      </c>
      <c r="W1161" s="1" t="s">
        <v>50</v>
      </c>
      <c r="X1161" s="1" t="s">
        <v>4264</v>
      </c>
      <c r="Y1161" s="1" t="s">
        <v>10</v>
      </c>
      <c r="Z1161" s="1" t="s">
        <v>4364</v>
      </c>
      <c r="AC1161" s="1">
        <v>49</v>
      </c>
      <c r="AD1161" s="1" t="s">
        <v>405</v>
      </c>
      <c r="AE1161" s="1" t="s">
        <v>5233</v>
      </c>
      <c r="AJ1161" s="1" t="s">
        <v>17</v>
      </c>
      <c r="AK1161" s="1" t="s">
        <v>5254</v>
      </c>
      <c r="AL1161" s="1" t="s">
        <v>53</v>
      </c>
      <c r="AM1161" s="1" t="s">
        <v>5260</v>
      </c>
      <c r="AT1161" s="1" t="s">
        <v>110</v>
      </c>
      <c r="AU1161" s="1" t="s">
        <v>4271</v>
      </c>
      <c r="AV1161" s="1" t="s">
        <v>3208</v>
      </c>
      <c r="AW1161" s="1" t="s">
        <v>5545</v>
      </c>
      <c r="BG1161" s="1" t="s">
        <v>110</v>
      </c>
      <c r="BH1161" s="1" t="s">
        <v>4271</v>
      </c>
      <c r="BI1161" s="1" t="s">
        <v>3209</v>
      </c>
      <c r="BJ1161" s="1" t="s">
        <v>6115</v>
      </c>
      <c r="BK1161" s="1" t="s">
        <v>110</v>
      </c>
      <c r="BL1161" s="1" t="s">
        <v>4271</v>
      </c>
      <c r="BM1161" s="1" t="s">
        <v>3210</v>
      </c>
      <c r="BN1161" s="1" t="s">
        <v>6573</v>
      </c>
      <c r="BO1161" s="1" t="s">
        <v>110</v>
      </c>
      <c r="BP1161" s="1" t="s">
        <v>4271</v>
      </c>
      <c r="BQ1161" s="1" t="s">
        <v>3211</v>
      </c>
      <c r="BR1161" s="1" t="s">
        <v>7569</v>
      </c>
      <c r="BS1161" s="1" t="s">
        <v>88</v>
      </c>
      <c r="BT1161" s="1" t="s">
        <v>7489</v>
      </c>
    </row>
    <row r="1162" spans="1:29" ht="13.5" customHeight="1">
      <c r="A1162" s="5" t="str">
        <f t="shared" si="60"/>
        <v>1861_화현내_0189</v>
      </c>
      <c r="B1162" s="1">
        <v>1861</v>
      </c>
      <c r="C1162" s="1" t="s">
        <v>9339</v>
      </c>
      <c r="D1162" s="1" t="s">
        <v>9340</v>
      </c>
      <c r="E1162" s="1">
        <v>1161</v>
      </c>
      <c r="F1162" s="1">
        <v>6</v>
      </c>
      <c r="G1162" s="1" t="s">
        <v>2529</v>
      </c>
      <c r="H1162" s="1" t="s">
        <v>4196</v>
      </c>
      <c r="I1162" s="1">
        <v>19</v>
      </c>
      <c r="L1162" s="1">
        <v>2</v>
      </c>
      <c r="M1162" s="1" t="s">
        <v>8480</v>
      </c>
      <c r="N1162" s="1" t="s">
        <v>8481</v>
      </c>
      <c r="S1162" s="1" t="s">
        <v>96</v>
      </c>
      <c r="T1162" s="1" t="s">
        <v>4261</v>
      </c>
      <c r="W1162" s="1" t="s">
        <v>267</v>
      </c>
      <c r="X1162" s="1" t="s">
        <v>4342</v>
      </c>
      <c r="Y1162" s="1" t="s">
        <v>10</v>
      </c>
      <c r="Z1162" s="1" t="s">
        <v>4364</v>
      </c>
      <c r="AC1162" s="1">
        <v>84</v>
      </c>
    </row>
    <row r="1163" spans="1:31" ht="13.5" customHeight="1">
      <c r="A1163" s="5" t="str">
        <f t="shared" si="60"/>
        <v>1861_화현내_0189</v>
      </c>
      <c r="B1163" s="1">
        <v>1861</v>
      </c>
      <c r="C1163" s="1" t="s">
        <v>9339</v>
      </c>
      <c r="D1163" s="1" t="s">
        <v>9340</v>
      </c>
      <c r="E1163" s="1">
        <v>1162</v>
      </c>
      <c r="F1163" s="1">
        <v>6</v>
      </c>
      <c r="G1163" s="1" t="s">
        <v>2529</v>
      </c>
      <c r="H1163" s="1" t="s">
        <v>4196</v>
      </c>
      <c r="I1163" s="1">
        <v>19</v>
      </c>
      <c r="L1163" s="1">
        <v>2</v>
      </c>
      <c r="M1163" s="1" t="s">
        <v>8480</v>
      </c>
      <c r="N1163" s="1" t="s">
        <v>8481</v>
      </c>
      <c r="S1163" s="1" t="s">
        <v>181</v>
      </c>
      <c r="T1163" s="1" t="s">
        <v>4259</v>
      </c>
      <c r="Y1163" s="1" t="s">
        <v>3212</v>
      </c>
      <c r="Z1163" s="1" t="s">
        <v>7466</v>
      </c>
      <c r="AC1163" s="1">
        <v>16</v>
      </c>
      <c r="AD1163" s="1" t="s">
        <v>757</v>
      </c>
      <c r="AE1163" s="1" t="s">
        <v>5206</v>
      </c>
    </row>
    <row r="1164" spans="1:72" ht="13.5" customHeight="1">
      <c r="A1164" s="5" t="str">
        <f t="shared" si="60"/>
        <v>1861_화현내_0189</v>
      </c>
      <c r="B1164" s="1">
        <v>1861</v>
      </c>
      <c r="C1164" s="1" t="s">
        <v>9339</v>
      </c>
      <c r="D1164" s="1" t="s">
        <v>9340</v>
      </c>
      <c r="E1164" s="1">
        <v>1163</v>
      </c>
      <c r="F1164" s="1">
        <v>6</v>
      </c>
      <c r="G1164" s="1" t="s">
        <v>2529</v>
      </c>
      <c r="H1164" s="1" t="s">
        <v>4196</v>
      </c>
      <c r="I1164" s="1">
        <v>19</v>
      </c>
      <c r="L1164" s="1">
        <v>3</v>
      </c>
      <c r="M1164" s="1" t="s">
        <v>3198</v>
      </c>
      <c r="N1164" s="1" t="s">
        <v>7423</v>
      </c>
      <c r="T1164" s="1" t="s">
        <v>8757</v>
      </c>
      <c r="U1164" s="1" t="s">
        <v>110</v>
      </c>
      <c r="V1164" s="1" t="s">
        <v>4271</v>
      </c>
      <c r="W1164" s="1" t="s">
        <v>139</v>
      </c>
      <c r="X1164" s="1" t="s">
        <v>9187</v>
      </c>
      <c r="Y1164" s="1" t="s">
        <v>3213</v>
      </c>
      <c r="Z1164" s="1" t="s">
        <v>4672</v>
      </c>
      <c r="AC1164" s="1">
        <v>42</v>
      </c>
      <c r="AJ1164" s="1" t="s">
        <v>17</v>
      </c>
      <c r="AK1164" s="1" t="s">
        <v>5254</v>
      </c>
      <c r="AL1164" s="1" t="s">
        <v>141</v>
      </c>
      <c r="AM1164" s="1" t="s">
        <v>5296</v>
      </c>
      <c r="AT1164" s="1" t="s">
        <v>110</v>
      </c>
      <c r="AU1164" s="1" t="s">
        <v>4271</v>
      </c>
      <c r="AV1164" s="1" t="s">
        <v>3214</v>
      </c>
      <c r="AW1164" s="1" t="s">
        <v>5418</v>
      </c>
      <c r="BG1164" s="1" t="s">
        <v>110</v>
      </c>
      <c r="BH1164" s="1" t="s">
        <v>4271</v>
      </c>
      <c r="BI1164" s="1" t="s">
        <v>1492</v>
      </c>
      <c r="BJ1164" s="1" t="s">
        <v>5403</v>
      </c>
      <c r="BK1164" s="1" t="s">
        <v>110</v>
      </c>
      <c r="BL1164" s="1" t="s">
        <v>4271</v>
      </c>
      <c r="BM1164" s="1" t="s">
        <v>2681</v>
      </c>
      <c r="BN1164" s="1" t="s">
        <v>6184</v>
      </c>
      <c r="BO1164" s="1" t="s">
        <v>110</v>
      </c>
      <c r="BP1164" s="1" t="s">
        <v>4271</v>
      </c>
      <c r="BQ1164" s="1" t="s">
        <v>3215</v>
      </c>
      <c r="BR1164" s="1" t="s">
        <v>7007</v>
      </c>
      <c r="BS1164" s="1" t="s">
        <v>104</v>
      </c>
      <c r="BT1164" s="1" t="s">
        <v>5261</v>
      </c>
    </row>
    <row r="1165" spans="1:72" ht="13.5" customHeight="1">
      <c r="A1165" s="5" t="str">
        <f t="shared" si="60"/>
        <v>1861_화현내_0189</v>
      </c>
      <c r="B1165" s="1">
        <v>1861</v>
      </c>
      <c r="C1165" s="1" t="s">
        <v>9339</v>
      </c>
      <c r="D1165" s="1" t="s">
        <v>9340</v>
      </c>
      <c r="E1165" s="1">
        <v>1164</v>
      </c>
      <c r="F1165" s="1">
        <v>6</v>
      </c>
      <c r="G1165" s="1" t="s">
        <v>2529</v>
      </c>
      <c r="H1165" s="1" t="s">
        <v>4196</v>
      </c>
      <c r="I1165" s="1">
        <v>19</v>
      </c>
      <c r="L1165" s="1">
        <v>3</v>
      </c>
      <c r="M1165" s="1" t="s">
        <v>3198</v>
      </c>
      <c r="N1165" s="1" t="s">
        <v>7423</v>
      </c>
      <c r="S1165" s="1" t="s">
        <v>49</v>
      </c>
      <c r="T1165" s="1" t="s">
        <v>967</v>
      </c>
      <c r="W1165" s="1" t="s">
        <v>219</v>
      </c>
      <c r="X1165" s="1" t="s">
        <v>4346</v>
      </c>
      <c r="Y1165" s="1" t="s">
        <v>10</v>
      </c>
      <c r="Z1165" s="1" t="s">
        <v>4364</v>
      </c>
      <c r="AC1165" s="1">
        <v>40</v>
      </c>
      <c r="AJ1165" s="1" t="s">
        <v>17</v>
      </c>
      <c r="AK1165" s="1" t="s">
        <v>5254</v>
      </c>
      <c r="AL1165" s="1" t="s">
        <v>91</v>
      </c>
      <c r="AM1165" s="1" t="s">
        <v>5274</v>
      </c>
      <c r="AT1165" s="1" t="s">
        <v>110</v>
      </c>
      <c r="AU1165" s="1" t="s">
        <v>4271</v>
      </c>
      <c r="AV1165" s="1" t="s">
        <v>3216</v>
      </c>
      <c r="AW1165" s="1" t="s">
        <v>4655</v>
      </c>
      <c r="BG1165" s="1" t="s">
        <v>110</v>
      </c>
      <c r="BH1165" s="1" t="s">
        <v>4271</v>
      </c>
      <c r="BI1165" s="1" t="s">
        <v>1123</v>
      </c>
      <c r="BJ1165" s="1" t="s">
        <v>5535</v>
      </c>
      <c r="BK1165" s="1" t="s">
        <v>110</v>
      </c>
      <c r="BL1165" s="1" t="s">
        <v>4271</v>
      </c>
      <c r="BM1165" s="1" t="s">
        <v>3217</v>
      </c>
      <c r="BN1165" s="1" t="s">
        <v>6107</v>
      </c>
      <c r="BO1165" s="1" t="s">
        <v>110</v>
      </c>
      <c r="BP1165" s="1" t="s">
        <v>4271</v>
      </c>
      <c r="BQ1165" s="1" t="s">
        <v>2977</v>
      </c>
      <c r="BR1165" s="1" t="s">
        <v>7006</v>
      </c>
      <c r="BS1165" s="1" t="s">
        <v>95</v>
      </c>
      <c r="BT1165" s="1" t="s">
        <v>5256</v>
      </c>
    </row>
    <row r="1166" spans="1:31" ht="13.5" customHeight="1">
      <c r="A1166" s="5" t="str">
        <f t="shared" si="60"/>
        <v>1861_화현내_0189</v>
      </c>
      <c r="B1166" s="1">
        <v>1861</v>
      </c>
      <c r="C1166" s="1" t="s">
        <v>9339</v>
      </c>
      <c r="D1166" s="1" t="s">
        <v>9340</v>
      </c>
      <c r="E1166" s="1">
        <v>1165</v>
      </c>
      <c r="F1166" s="1">
        <v>6</v>
      </c>
      <c r="G1166" s="1" t="s">
        <v>2529</v>
      </c>
      <c r="H1166" s="1" t="s">
        <v>4196</v>
      </c>
      <c r="I1166" s="1">
        <v>19</v>
      </c>
      <c r="L1166" s="1">
        <v>3</v>
      </c>
      <c r="M1166" s="1" t="s">
        <v>3198</v>
      </c>
      <c r="N1166" s="1" t="s">
        <v>7423</v>
      </c>
      <c r="S1166" s="1" t="s">
        <v>181</v>
      </c>
      <c r="T1166" s="1" t="s">
        <v>4259</v>
      </c>
      <c r="Y1166" s="1" t="s">
        <v>2927</v>
      </c>
      <c r="Z1166" s="1" t="s">
        <v>4480</v>
      </c>
      <c r="AC1166" s="1">
        <v>16</v>
      </c>
      <c r="AD1166" s="1" t="s">
        <v>757</v>
      </c>
      <c r="AE1166" s="1" t="s">
        <v>5206</v>
      </c>
    </row>
    <row r="1167" spans="1:72" ht="13.5" customHeight="1">
      <c r="A1167" s="5" t="str">
        <f t="shared" si="60"/>
        <v>1861_화현내_0189</v>
      </c>
      <c r="B1167" s="1">
        <v>1861</v>
      </c>
      <c r="C1167" s="1" t="s">
        <v>9339</v>
      </c>
      <c r="D1167" s="1" t="s">
        <v>9340</v>
      </c>
      <c r="E1167" s="1">
        <v>1166</v>
      </c>
      <c r="F1167" s="1">
        <v>6</v>
      </c>
      <c r="G1167" s="1" t="s">
        <v>2529</v>
      </c>
      <c r="H1167" s="1" t="s">
        <v>4196</v>
      </c>
      <c r="I1167" s="1">
        <v>19</v>
      </c>
      <c r="L1167" s="1">
        <v>4</v>
      </c>
      <c r="M1167" s="1" t="s">
        <v>8482</v>
      </c>
      <c r="N1167" s="1" t="s">
        <v>8483</v>
      </c>
      <c r="T1167" s="1" t="s">
        <v>8783</v>
      </c>
      <c r="U1167" s="1" t="s">
        <v>110</v>
      </c>
      <c r="V1167" s="1" t="s">
        <v>4271</v>
      </c>
      <c r="W1167" s="1" t="s">
        <v>139</v>
      </c>
      <c r="X1167" s="1" t="s">
        <v>9235</v>
      </c>
      <c r="Y1167" s="1" t="s">
        <v>3218</v>
      </c>
      <c r="Z1167" s="1" t="s">
        <v>4671</v>
      </c>
      <c r="AC1167" s="1">
        <v>18</v>
      </c>
      <c r="AD1167" s="1" t="s">
        <v>188</v>
      </c>
      <c r="AE1167" s="1" t="s">
        <v>5193</v>
      </c>
      <c r="AJ1167" s="1" t="s">
        <v>17</v>
      </c>
      <c r="AK1167" s="1" t="s">
        <v>5254</v>
      </c>
      <c r="AL1167" s="1" t="s">
        <v>141</v>
      </c>
      <c r="AM1167" s="1" t="s">
        <v>5296</v>
      </c>
      <c r="AT1167" s="1" t="s">
        <v>110</v>
      </c>
      <c r="AU1167" s="1" t="s">
        <v>4271</v>
      </c>
      <c r="AV1167" s="1" t="s">
        <v>1466</v>
      </c>
      <c r="AW1167" s="1" t="s">
        <v>4561</v>
      </c>
      <c r="BG1167" s="1" t="s">
        <v>110</v>
      </c>
      <c r="BH1167" s="1" t="s">
        <v>4271</v>
      </c>
      <c r="BI1167" s="1" t="s">
        <v>3219</v>
      </c>
      <c r="BJ1167" s="1" t="s">
        <v>5370</v>
      </c>
      <c r="BK1167" s="1" t="s">
        <v>110</v>
      </c>
      <c r="BL1167" s="1" t="s">
        <v>4271</v>
      </c>
      <c r="BO1167" s="1" t="s">
        <v>105</v>
      </c>
      <c r="BP1167" s="1" t="s">
        <v>4280</v>
      </c>
      <c r="BQ1167" s="1" t="s">
        <v>3220</v>
      </c>
      <c r="BR1167" s="1" t="s">
        <v>7005</v>
      </c>
      <c r="BS1167" s="1" t="s">
        <v>41</v>
      </c>
      <c r="BT1167" s="1" t="s">
        <v>5259</v>
      </c>
    </row>
    <row r="1168" spans="1:29" ht="13.5" customHeight="1">
      <c r="A1168" s="5" t="str">
        <f t="shared" si="60"/>
        <v>1861_화현내_0189</v>
      </c>
      <c r="B1168" s="1">
        <v>1861</v>
      </c>
      <c r="C1168" s="1" t="s">
        <v>9339</v>
      </c>
      <c r="D1168" s="1" t="s">
        <v>9340</v>
      </c>
      <c r="E1168" s="1">
        <v>1167</v>
      </c>
      <c r="F1168" s="1">
        <v>6</v>
      </c>
      <c r="G1168" s="1" t="s">
        <v>2529</v>
      </c>
      <c r="H1168" s="1" t="s">
        <v>4196</v>
      </c>
      <c r="I1168" s="1">
        <v>19</v>
      </c>
      <c r="L1168" s="1">
        <v>4</v>
      </c>
      <c r="M1168" s="1" t="s">
        <v>8482</v>
      </c>
      <c r="N1168" s="1" t="s">
        <v>8483</v>
      </c>
      <c r="S1168" s="1" t="s">
        <v>963</v>
      </c>
      <c r="T1168" s="1" t="s">
        <v>4267</v>
      </c>
      <c r="W1168" s="1" t="s">
        <v>139</v>
      </c>
      <c r="X1168" s="1" t="s">
        <v>9235</v>
      </c>
      <c r="Y1168" s="1" t="s">
        <v>10</v>
      </c>
      <c r="Z1168" s="1" t="s">
        <v>4364</v>
      </c>
      <c r="AC1168" s="1">
        <v>70</v>
      </c>
    </row>
    <row r="1169" spans="1:29" ht="13.5" customHeight="1">
      <c r="A1169" s="5" t="str">
        <f t="shared" si="60"/>
        <v>1861_화현내_0189</v>
      </c>
      <c r="B1169" s="1">
        <v>1861</v>
      </c>
      <c r="C1169" s="1" t="s">
        <v>9339</v>
      </c>
      <c r="D1169" s="1" t="s">
        <v>9340</v>
      </c>
      <c r="E1169" s="1">
        <v>1168</v>
      </c>
      <c r="F1169" s="1">
        <v>6</v>
      </c>
      <c r="G1169" s="1" t="s">
        <v>2529</v>
      </c>
      <c r="H1169" s="1" t="s">
        <v>4196</v>
      </c>
      <c r="I1169" s="1">
        <v>19</v>
      </c>
      <c r="L1169" s="1">
        <v>4</v>
      </c>
      <c r="M1169" s="1" t="s">
        <v>8482</v>
      </c>
      <c r="N1169" s="1" t="s">
        <v>8483</v>
      </c>
      <c r="S1169" s="1" t="s">
        <v>96</v>
      </c>
      <c r="T1169" s="1" t="s">
        <v>4261</v>
      </c>
      <c r="W1169" s="1" t="s">
        <v>38</v>
      </c>
      <c r="X1169" s="1" t="s">
        <v>4338</v>
      </c>
      <c r="Y1169" s="1" t="s">
        <v>10</v>
      </c>
      <c r="Z1169" s="1" t="s">
        <v>4364</v>
      </c>
      <c r="AC1169" s="1">
        <v>39</v>
      </c>
    </row>
    <row r="1170" spans="1:29" ht="13.5" customHeight="1">
      <c r="A1170" s="5" t="str">
        <f t="shared" si="60"/>
        <v>1861_화현내_0189</v>
      </c>
      <c r="B1170" s="1">
        <v>1861</v>
      </c>
      <c r="C1170" s="1" t="s">
        <v>9339</v>
      </c>
      <c r="D1170" s="1" t="s">
        <v>9340</v>
      </c>
      <c r="E1170" s="1">
        <v>1169</v>
      </c>
      <c r="F1170" s="1">
        <v>6</v>
      </c>
      <c r="G1170" s="1" t="s">
        <v>2529</v>
      </c>
      <c r="H1170" s="1" t="s">
        <v>4196</v>
      </c>
      <c r="I1170" s="1">
        <v>19</v>
      </c>
      <c r="L1170" s="1">
        <v>4</v>
      </c>
      <c r="M1170" s="1" t="s">
        <v>8482</v>
      </c>
      <c r="N1170" s="1" t="s">
        <v>8483</v>
      </c>
      <c r="S1170" s="1" t="s">
        <v>131</v>
      </c>
      <c r="T1170" s="1" t="s">
        <v>4263</v>
      </c>
      <c r="Y1170" s="1" t="s">
        <v>3221</v>
      </c>
      <c r="Z1170" s="1" t="s">
        <v>4670</v>
      </c>
      <c r="AC1170" s="1">
        <v>10</v>
      </c>
    </row>
    <row r="1171" spans="1:72" ht="13.5" customHeight="1">
      <c r="A1171" s="5" t="str">
        <f t="shared" si="60"/>
        <v>1861_화현내_0189</v>
      </c>
      <c r="B1171" s="1">
        <v>1861</v>
      </c>
      <c r="C1171" s="1" t="s">
        <v>9339</v>
      </c>
      <c r="D1171" s="1" t="s">
        <v>9340</v>
      </c>
      <c r="E1171" s="1">
        <v>1170</v>
      </c>
      <c r="F1171" s="1">
        <v>6</v>
      </c>
      <c r="G1171" s="1" t="s">
        <v>2529</v>
      </c>
      <c r="H1171" s="1" t="s">
        <v>4196</v>
      </c>
      <c r="I1171" s="1">
        <v>19</v>
      </c>
      <c r="L1171" s="1">
        <v>5</v>
      </c>
      <c r="M1171" s="1" t="s">
        <v>8484</v>
      </c>
      <c r="N1171" s="1" t="s">
        <v>8485</v>
      </c>
      <c r="T1171" s="1" t="s">
        <v>9236</v>
      </c>
      <c r="U1171" s="1" t="s">
        <v>110</v>
      </c>
      <c r="V1171" s="1" t="s">
        <v>4271</v>
      </c>
      <c r="W1171" s="1" t="s">
        <v>50</v>
      </c>
      <c r="X1171" s="1" t="s">
        <v>4264</v>
      </c>
      <c r="Y1171" s="1" t="s">
        <v>3222</v>
      </c>
      <c r="Z1171" s="1" t="s">
        <v>4669</v>
      </c>
      <c r="AC1171" s="1">
        <v>72</v>
      </c>
      <c r="AD1171" s="1" t="s">
        <v>98</v>
      </c>
      <c r="AE1171" s="1" t="s">
        <v>5192</v>
      </c>
      <c r="AJ1171" s="1" t="s">
        <v>17</v>
      </c>
      <c r="AK1171" s="1" t="s">
        <v>5254</v>
      </c>
      <c r="AL1171" s="1" t="s">
        <v>53</v>
      </c>
      <c r="AM1171" s="1" t="s">
        <v>5260</v>
      </c>
      <c r="AT1171" s="1" t="s">
        <v>110</v>
      </c>
      <c r="AU1171" s="1" t="s">
        <v>4271</v>
      </c>
      <c r="AV1171" s="1" t="s">
        <v>2580</v>
      </c>
      <c r="AW1171" s="1" t="s">
        <v>5524</v>
      </c>
      <c r="BG1171" s="1" t="s">
        <v>110</v>
      </c>
      <c r="BH1171" s="1" t="s">
        <v>4271</v>
      </c>
      <c r="BI1171" s="1" t="s">
        <v>3223</v>
      </c>
      <c r="BJ1171" s="1" t="s">
        <v>6114</v>
      </c>
      <c r="BK1171" s="1" t="s">
        <v>110</v>
      </c>
      <c r="BL1171" s="1" t="s">
        <v>4271</v>
      </c>
      <c r="BM1171" s="1" t="s">
        <v>3224</v>
      </c>
      <c r="BN1171" s="1" t="s">
        <v>6572</v>
      </c>
      <c r="BQ1171" s="1" t="s">
        <v>497</v>
      </c>
      <c r="BR1171" s="1" t="s">
        <v>7820</v>
      </c>
      <c r="BS1171" s="1" t="s">
        <v>58</v>
      </c>
      <c r="BT1171" s="1" t="s">
        <v>5258</v>
      </c>
    </row>
    <row r="1172" spans="1:29" ht="13.5" customHeight="1">
      <c r="A1172" s="5" t="str">
        <f t="shared" si="60"/>
        <v>1861_화현내_0189</v>
      </c>
      <c r="B1172" s="1">
        <v>1861</v>
      </c>
      <c r="C1172" s="1" t="s">
        <v>9339</v>
      </c>
      <c r="D1172" s="1" t="s">
        <v>9340</v>
      </c>
      <c r="E1172" s="1">
        <v>1171</v>
      </c>
      <c r="F1172" s="1">
        <v>6</v>
      </c>
      <c r="G1172" s="1" t="s">
        <v>2529</v>
      </c>
      <c r="H1172" s="1" t="s">
        <v>4196</v>
      </c>
      <c r="I1172" s="1">
        <v>19</v>
      </c>
      <c r="L1172" s="1">
        <v>5</v>
      </c>
      <c r="M1172" s="1" t="s">
        <v>8484</v>
      </c>
      <c r="N1172" s="1" t="s">
        <v>8485</v>
      </c>
      <c r="S1172" s="1" t="s">
        <v>181</v>
      </c>
      <c r="T1172" s="1" t="s">
        <v>4259</v>
      </c>
      <c r="Y1172" s="1" t="s">
        <v>3225</v>
      </c>
      <c r="Z1172" s="1" t="s">
        <v>4668</v>
      </c>
      <c r="AC1172" s="1">
        <v>40</v>
      </c>
    </row>
    <row r="1173" spans="1:29" ht="13.5" customHeight="1">
      <c r="A1173" s="5" t="str">
        <f t="shared" si="60"/>
        <v>1861_화현내_0189</v>
      </c>
      <c r="B1173" s="1">
        <v>1861</v>
      </c>
      <c r="C1173" s="1" t="s">
        <v>9339</v>
      </c>
      <c r="D1173" s="1" t="s">
        <v>9340</v>
      </c>
      <c r="E1173" s="1">
        <v>1172</v>
      </c>
      <c r="F1173" s="1">
        <v>6</v>
      </c>
      <c r="G1173" s="1" t="s">
        <v>2529</v>
      </c>
      <c r="H1173" s="1" t="s">
        <v>4196</v>
      </c>
      <c r="I1173" s="1">
        <v>19</v>
      </c>
      <c r="L1173" s="1">
        <v>5</v>
      </c>
      <c r="M1173" s="1" t="s">
        <v>8484</v>
      </c>
      <c r="N1173" s="1" t="s">
        <v>8485</v>
      </c>
      <c r="S1173" s="1" t="s">
        <v>184</v>
      </c>
      <c r="T1173" s="1" t="s">
        <v>4260</v>
      </c>
      <c r="W1173" s="1" t="s">
        <v>160</v>
      </c>
      <c r="X1173" s="1" t="s">
        <v>4340</v>
      </c>
      <c r="Y1173" s="1" t="s">
        <v>10</v>
      </c>
      <c r="Z1173" s="1" t="s">
        <v>4364</v>
      </c>
      <c r="AC1173" s="1">
        <v>34</v>
      </c>
    </row>
    <row r="1174" spans="1:29" ht="13.5" customHeight="1">
      <c r="A1174" s="5" t="str">
        <f t="shared" si="60"/>
        <v>1861_화현내_0189</v>
      </c>
      <c r="B1174" s="1">
        <v>1861</v>
      </c>
      <c r="C1174" s="1" t="s">
        <v>9339</v>
      </c>
      <c r="D1174" s="1" t="s">
        <v>9340</v>
      </c>
      <c r="E1174" s="1">
        <v>1173</v>
      </c>
      <c r="F1174" s="1">
        <v>6</v>
      </c>
      <c r="G1174" s="1" t="s">
        <v>2529</v>
      </c>
      <c r="H1174" s="1" t="s">
        <v>4196</v>
      </c>
      <c r="I1174" s="1">
        <v>19</v>
      </c>
      <c r="L1174" s="1">
        <v>5</v>
      </c>
      <c r="M1174" s="1" t="s">
        <v>8484</v>
      </c>
      <c r="N1174" s="1" t="s">
        <v>8485</v>
      </c>
      <c r="S1174" s="1" t="s">
        <v>259</v>
      </c>
      <c r="T1174" s="1" t="s">
        <v>4268</v>
      </c>
      <c r="Y1174" s="1" t="s">
        <v>3226</v>
      </c>
      <c r="Z1174" s="1" t="s">
        <v>4667</v>
      </c>
      <c r="AC1174" s="1">
        <v>15</v>
      </c>
    </row>
    <row r="1175" spans="1:72" ht="13.5" customHeight="1">
      <c r="A1175" s="5" t="str">
        <f t="shared" si="60"/>
        <v>1861_화현내_0189</v>
      </c>
      <c r="B1175" s="1">
        <v>1861</v>
      </c>
      <c r="C1175" s="1" t="s">
        <v>9339</v>
      </c>
      <c r="D1175" s="1" t="s">
        <v>9340</v>
      </c>
      <c r="E1175" s="1">
        <v>1174</v>
      </c>
      <c r="F1175" s="1">
        <v>6</v>
      </c>
      <c r="G1175" s="1" t="s">
        <v>2529</v>
      </c>
      <c r="H1175" s="1" t="s">
        <v>4196</v>
      </c>
      <c r="I1175" s="1">
        <v>20</v>
      </c>
      <c r="J1175" s="1" t="s">
        <v>3227</v>
      </c>
      <c r="K1175" s="1" t="s">
        <v>4209</v>
      </c>
      <c r="L1175" s="1">
        <v>1</v>
      </c>
      <c r="M1175" s="1" t="s">
        <v>8486</v>
      </c>
      <c r="N1175" s="1" t="s">
        <v>8487</v>
      </c>
      <c r="T1175" s="1" t="s">
        <v>8754</v>
      </c>
      <c r="U1175" s="1" t="s">
        <v>110</v>
      </c>
      <c r="V1175" s="1" t="s">
        <v>4271</v>
      </c>
      <c r="W1175" s="1" t="s">
        <v>219</v>
      </c>
      <c r="X1175" s="1" t="s">
        <v>4346</v>
      </c>
      <c r="Y1175" s="1" t="s">
        <v>406</v>
      </c>
      <c r="Z1175" s="1" t="s">
        <v>4666</v>
      </c>
      <c r="AC1175" s="1">
        <v>32</v>
      </c>
      <c r="AD1175" s="1" t="s">
        <v>247</v>
      </c>
      <c r="AE1175" s="1" t="s">
        <v>5242</v>
      </c>
      <c r="AJ1175" s="1" t="s">
        <v>17</v>
      </c>
      <c r="AK1175" s="1" t="s">
        <v>5254</v>
      </c>
      <c r="AL1175" s="1" t="s">
        <v>1016</v>
      </c>
      <c r="AM1175" s="1" t="s">
        <v>5264</v>
      </c>
      <c r="AT1175" s="1" t="s">
        <v>110</v>
      </c>
      <c r="AU1175" s="1" t="s">
        <v>4271</v>
      </c>
      <c r="AV1175" s="1" t="s">
        <v>3228</v>
      </c>
      <c r="AW1175" s="1" t="s">
        <v>5508</v>
      </c>
      <c r="BG1175" s="1" t="s">
        <v>110</v>
      </c>
      <c r="BH1175" s="1" t="s">
        <v>4271</v>
      </c>
      <c r="BI1175" s="1" t="s">
        <v>3229</v>
      </c>
      <c r="BJ1175" s="1" t="s">
        <v>6113</v>
      </c>
      <c r="BK1175" s="1" t="s">
        <v>110</v>
      </c>
      <c r="BL1175" s="1" t="s">
        <v>4271</v>
      </c>
      <c r="BM1175" s="1" t="s">
        <v>3230</v>
      </c>
      <c r="BN1175" s="1" t="s">
        <v>6571</v>
      </c>
      <c r="BO1175" s="1" t="s">
        <v>110</v>
      </c>
      <c r="BP1175" s="1" t="s">
        <v>4271</v>
      </c>
      <c r="BQ1175" s="1" t="s">
        <v>3231</v>
      </c>
      <c r="BR1175" s="1" t="s">
        <v>7004</v>
      </c>
      <c r="BS1175" s="1" t="s">
        <v>672</v>
      </c>
      <c r="BT1175" s="1" t="s">
        <v>5300</v>
      </c>
    </row>
    <row r="1176" spans="1:31" ht="13.5" customHeight="1">
      <c r="A1176" s="5" t="str">
        <f t="shared" si="60"/>
        <v>1861_화현내_0189</v>
      </c>
      <c r="B1176" s="1">
        <v>1861</v>
      </c>
      <c r="C1176" s="1" t="s">
        <v>9339</v>
      </c>
      <c r="D1176" s="1" t="s">
        <v>9340</v>
      </c>
      <c r="E1176" s="1">
        <v>1175</v>
      </c>
      <c r="F1176" s="1">
        <v>6</v>
      </c>
      <c r="G1176" s="1" t="s">
        <v>2529</v>
      </c>
      <c r="H1176" s="1" t="s">
        <v>4196</v>
      </c>
      <c r="I1176" s="1">
        <v>20</v>
      </c>
      <c r="L1176" s="1">
        <v>1</v>
      </c>
      <c r="M1176" s="1" t="s">
        <v>8486</v>
      </c>
      <c r="N1176" s="1" t="s">
        <v>8487</v>
      </c>
      <c r="S1176" s="1" t="s">
        <v>96</v>
      </c>
      <c r="T1176" s="1" t="s">
        <v>4261</v>
      </c>
      <c r="W1176" s="1" t="s">
        <v>671</v>
      </c>
      <c r="X1176" s="1" t="s">
        <v>4353</v>
      </c>
      <c r="Y1176" s="1" t="s">
        <v>10</v>
      </c>
      <c r="Z1176" s="1" t="s">
        <v>4364</v>
      </c>
      <c r="AC1176" s="1">
        <v>60</v>
      </c>
      <c r="AD1176" s="1" t="s">
        <v>269</v>
      </c>
      <c r="AE1176" s="1" t="s">
        <v>5246</v>
      </c>
    </row>
    <row r="1177" spans="1:72" ht="13.5" customHeight="1">
      <c r="A1177" s="5" t="str">
        <f t="shared" si="60"/>
        <v>1861_화현내_0189</v>
      </c>
      <c r="B1177" s="1">
        <v>1861</v>
      </c>
      <c r="C1177" s="1" t="s">
        <v>9339</v>
      </c>
      <c r="D1177" s="1" t="s">
        <v>9340</v>
      </c>
      <c r="E1177" s="1">
        <v>1176</v>
      </c>
      <c r="F1177" s="1">
        <v>6</v>
      </c>
      <c r="G1177" s="1" t="s">
        <v>2529</v>
      </c>
      <c r="H1177" s="1" t="s">
        <v>4196</v>
      </c>
      <c r="I1177" s="1">
        <v>20</v>
      </c>
      <c r="L1177" s="1">
        <v>1</v>
      </c>
      <c r="M1177" s="1" t="s">
        <v>8486</v>
      </c>
      <c r="N1177" s="1" t="s">
        <v>8487</v>
      </c>
      <c r="S1177" s="1" t="s">
        <v>49</v>
      </c>
      <c r="T1177" s="1" t="s">
        <v>967</v>
      </c>
      <c r="W1177" s="1" t="s">
        <v>160</v>
      </c>
      <c r="X1177" s="1" t="s">
        <v>4340</v>
      </c>
      <c r="Y1177" s="1" t="s">
        <v>10</v>
      </c>
      <c r="Z1177" s="1" t="s">
        <v>4364</v>
      </c>
      <c r="AC1177" s="1">
        <v>32</v>
      </c>
      <c r="AD1177" s="1" t="s">
        <v>247</v>
      </c>
      <c r="AE1177" s="1" t="s">
        <v>5242</v>
      </c>
      <c r="AJ1177" s="1" t="s">
        <v>17</v>
      </c>
      <c r="AK1177" s="1" t="s">
        <v>5254</v>
      </c>
      <c r="AL1177" s="1" t="s">
        <v>95</v>
      </c>
      <c r="AM1177" s="1" t="s">
        <v>5256</v>
      </c>
      <c r="AT1177" s="1" t="s">
        <v>110</v>
      </c>
      <c r="AU1177" s="1" t="s">
        <v>4271</v>
      </c>
      <c r="AV1177" s="1" t="s">
        <v>3232</v>
      </c>
      <c r="AW1177" s="1" t="s">
        <v>4496</v>
      </c>
      <c r="BG1177" s="1" t="s">
        <v>110</v>
      </c>
      <c r="BH1177" s="1" t="s">
        <v>4271</v>
      </c>
      <c r="BI1177" s="1" t="s">
        <v>3233</v>
      </c>
      <c r="BJ1177" s="1" t="s">
        <v>5436</v>
      </c>
      <c r="BK1177" s="1" t="s">
        <v>528</v>
      </c>
      <c r="BL1177" s="1" t="s">
        <v>5335</v>
      </c>
      <c r="BM1177" s="1" t="s">
        <v>3172</v>
      </c>
      <c r="BN1177" s="1" t="s">
        <v>5552</v>
      </c>
      <c r="BO1177" s="1" t="s">
        <v>110</v>
      </c>
      <c r="BP1177" s="1" t="s">
        <v>4271</v>
      </c>
      <c r="BQ1177" s="1" t="s">
        <v>3234</v>
      </c>
      <c r="BR1177" s="1" t="s">
        <v>7003</v>
      </c>
      <c r="BS1177" s="1" t="s">
        <v>53</v>
      </c>
      <c r="BT1177" s="1" t="s">
        <v>5260</v>
      </c>
    </row>
    <row r="1178" spans="1:72" ht="13.5" customHeight="1">
      <c r="A1178" s="5" t="str">
        <f t="shared" si="60"/>
        <v>1861_화현내_0189</v>
      </c>
      <c r="B1178" s="1">
        <v>1861</v>
      </c>
      <c r="C1178" s="1" t="s">
        <v>9339</v>
      </c>
      <c r="D1178" s="1" t="s">
        <v>9340</v>
      </c>
      <c r="E1178" s="1">
        <v>1177</v>
      </c>
      <c r="F1178" s="1">
        <v>6</v>
      </c>
      <c r="G1178" s="1" t="s">
        <v>2529</v>
      </c>
      <c r="H1178" s="1" t="s">
        <v>4196</v>
      </c>
      <c r="I1178" s="1">
        <v>20</v>
      </c>
      <c r="L1178" s="1">
        <v>2</v>
      </c>
      <c r="M1178" s="1" t="s">
        <v>8488</v>
      </c>
      <c r="N1178" s="1" t="s">
        <v>8489</v>
      </c>
      <c r="T1178" s="1" t="s">
        <v>8823</v>
      </c>
      <c r="U1178" s="1" t="s">
        <v>110</v>
      </c>
      <c r="V1178" s="1" t="s">
        <v>4271</v>
      </c>
      <c r="W1178" s="1" t="s">
        <v>50</v>
      </c>
      <c r="X1178" s="1" t="s">
        <v>4264</v>
      </c>
      <c r="Y1178" s="1" t="s">
        <v>3235</v>
      </c>
      <c r="Z1178" s="1" t="s">
        <v>4665</v>
      </c>
      <c r="AC1178" s="1">
        <v>20</v>
      </c>
      <c r="AD1178" s="1" t="s">
        <v>244</v>
      </c>
      <c r="AE1178" s="1" t="s">
        <v>5194</v>
      </c>
      <c r="AJ1178" s="1" t="s">
        <v>17</v>
      </c>
      <c r="AK1178" s="1" t="s">
        <v>5254</v>
      </c>
      <c r="AL1178" s="1" t="s">
        <v>53</v>
      </c>
      <c r="AM1178" s="1" t="s">
        <v>5260</v>
      </c>
      <c r="AT1178" s="1" t="s">
        <v>110</v>
      </c>
      <c r="AU1178" s="1" t="s">
        <v>4271</v>
      </c>
      <c r="AV1178" s="1" t="s">
        <v>1279</v>
      </c>
      <c r="AW1178" s="1" t="s">
        <v>4894</v>
      </c>
      <c r="BG1178" s="1" t="s">
        <v>110</v>
      </c>
      <c r="BH1178" s="1" t="s">
        <v>4271</v>
      </c>
      <c r="BI1178" s="1" t="s">
        <v>3208</v>
      </c>
      <c r="BJ1178" s="1" t="s">
        <v>5545</v>
      </c>
      <c r="BM1178" s="1" t="s">
        <v>3209</v>
      </c>
      <c r="BN1178" s="1" t="s">
        <v>6115</v>
      </c>
      <c r="BO1178" s="1" t="s">
        <v>105</v>
      </c>
      <c r="BP1178" s="1" t="s">
        <v>4280</v>
      </c>
      <c r="BQ1178" s="1" t="s">
        <v>3236</v>
      </c>
      <c r="BR1178" s="1" t="s">
        <v>7764</v>
      </c>
      <c r="BS1178" s="1" t="s">
        <v>74</v>
      </c>
      <c r="BT1178" s="1" t="s">
        <v>4740</v>
      </c>
    </row>
    <row r="1179" spans="1:29" ht="13.5" customHeight="1">
      <c r="A1179" s="5" t="str">
        <f t="shared" si="60"/>
        <v>1861_화현내_0189</v>
      </c>
      <c r="B1179" s="1">
        <v>1861</v>
      </c>
      <c r="C1179" s="1" t="s">
        <v>9339</v>
      </c>
      <c r="D1179" s="1" t="s">
        <v>9340</v>
      </c>
      <c r="E1179" s="1">
        <v>1178</v>
      </c>
      <c r="F1179" s="1">
        <v>6</v>
      </c>
      <c r="G1179" s="1" t="s">
        <v>2529</v>
      </c>
      <c r="H1179" s="1" t="s">
        <v>4196</v>
      </c>
      <c r="I1179" s="1">
        <v>20</v>
      </c>
      <c r="L1179" s="1">
        <v>2</v>
      </c>
      <c r="M1179" s="1" t="s">
        <v>8488</v>
      </c>
      <c r="N1179" s="1" t="s">
        <v>8489</v>
      </c>
      <c r="S1179" s="1" t="s">
        <v>96</v>
      </c>
      <c r="T1179" s="1" t="s">
        <v>4261</v>
      </c>
      <c r="W1179" s="1" t="s">
        <v>135</v>
      </c>
      <c r="X1179" s="1" t="s">
        <v>8837</v>
      </c>
      <c r="Y1179" s="1" t="s">
        <v>10</v>
      </c>
      <c r="Z1179" s="1" t="s">
        <v>4364</v>
      </c>
      <c r="AC1179" s="1">
        <v>57</v>
      </c>
    </row>
    <row r="1180" spans="1:29" ht="13.5" customHeight="1">
      <c r="A1180" s="5" t="str">
        <f t="shared" si="60"/>
        <v>1861_화현내_0189</v>
      </c>
      <c r="B1180" s="1">
        <v>1861</v>
      </c>
      <c r="C1180" s="1" t="s">
        <v>9339</v>
      </c>
      <c r="D1180" s="1" t="s">
        <v>9340</v>
      </c>
      <c r="E1180" s="1">
        <v>1179</v>
      </c>
      <c r="F1180" s="1">
        <v>6</v>
      </c>
      <c r="G1180" s="1" t="s">
        <v>2529</v>
      </c>
      <c r="H1180" s="1" t="s">
        <v>4196</v>
      </c>
      <c r="I1180" s="1">
        <v>20</v>
      </c>
      <c r="L1180" s="1">
        <v>2</v>
      </c>
      <c r="M1180" s="1" t="s">
        <v>8488</v>
      </c>
      <c r="N1180" s="1" t="s">
        <v>8489</v>
      </c>
      <c r="S1180" s="1" t="s">
        <v>131</v>
      </c>
      <c r="T1180" s="1" t="s">
        <v>4263</v>
      </c>
      <c r="Y1180" s="1" t="s">
        <v>3237</v>
      </c>
      <c r="Z1180" s="1" t="s">
        <v>4664</v>
      </c>
      <c r="AC1180" s="1">
        <v>15</v>
      </c>
    </row>
    <row r="1181" spans="1:72" ht="13.5" customHeight="1">
      <c r="A1181" s="5" t="str">
        <f t="shared" si="60"/>
        <v>1861_화현내_0189</v>
      </c>
      <c r="B1181" s="1">
        <v>1861</v>
      </c>
      <c r="C1181" s="1" t="s">
        <v>9339</v>
      </c>
      <c r="D1181" s="1" t="s">
        <v>9340</v>
      </c>
      <c r="E1181" s="1">
        <v>1180</v>
      </c>
      <c r="F1181" s="1">
        <v>6</v>
      </c>
      <c r="G1181" s="1" t="s">
        <v>2529</v>
      </c>
      <c r="H1181" s="1" t="s">
        <v>4196</v>
      </c>
      <c r="I1181" s="1">
        <v>20</v>
      </c>
      <c r="L1181" s="1">
        <v>3</v>
      </c>
      <c r="M1181" s="1" t="s">
        <v>8490</v>
      </c>
      <c r="N1181" s="1" t="s">
        <v>8491</v>
      </c>
      <c r="O1181" s="1" t="s">
        <v>6</v>
      </c>
      <c r="P1181" s="1" t="s">
        <v>4255</v>
      </c>
      <c r="T1181" s="1" t="s">
        <v>9237</v>
      </c>
      <c r="U1181" s="1" t="s">
        <v>110</v>
      </c>
      <c r="V1181" s="1" t="s">
        <v>4271</v>
      </c>
      <c r="W1181" s="1" t="s">
        <v>97</v>
      </c>
      <c r="X1181" s="1" t="s">
        <v>9238</v>
      </c>
      <c r="Y1181" s="1" t="s">
        <v>3238</v>
      </c>
      <c r="Z1181" s="1" t="s">
        <v>7476</v>
      </c>
      <c r="AC1181" s="1">
        <v>60</v>
      </c>
      <c r="AD1181" s="1" t="s">
        <v>269</v>
      </c>
      <c r="AE1181" s="1" t="s">
        <v>5246</v>
      </c>
      <c r="AJ1181" s="1" t="s">
        <v>17</v>
      </c>
      <c r="AK1181" s="1" t="s">
        <v>5254</v>
      </c>
      <c r="AL1181" s="1" t="s">
        <v>88</v>
      </c>
      <c r="AM1181" s="1" t="s">
        <v>7489</v>
      </c>
      <c r="AT1181" s="1" t="s">
        <v>110</v>
      </c>
      <c r="AU1181" s="1" t="s">
        <v>4271</v>
      </c>
      <c r="AV1181" s="1" t="s">
        <v>2510</v>
      </c>
      <c r="AW1181" s="1" t="s">
        <v>4638</v>
      </c>
      <c r="BG1181" s="1" t="s">
        <v>528</v>
      </c>
      <c r="BH1181" s="1" t="s">
        <v>5335</v>
      </c>
      <c r="BI1181" s="1" t="s">
        <v>1477</v>
      </c>
      <c r="BJ1181" s="1" t="s">
        <v>5527</v>
      </c>
      <c r="BK1181" s="1" t="s">
        <v>2899</v>
      </c>
      <c r="BL1181" s="1" t="s">
        <v>5333</v>
      </c>
      <c r="BM1181" s="1" t="s">
        <v>2710</v>
      </c>
      <c r="BN1181" s="1" t="s">
        <v>6095</v>
      </c>
      <c r="BO1181" s="1" t="s">
        <v>1304</v>
      </c>
      <c r="BP1181" s="1" t="s">
        <v>5334</v>
      </c>
      <c r="BQ1181" s="1" t="s">
        <v>3239</v>
      </c>
      <c r="BR1181" s="1" t="s">
        <v>7535</v>
      </c>
      <c r="BS1181" s="1" t="s">
        <v>125</v>
      </c>
      <c r="BT1181" s="1" t="s">
        <v>5270</v>
      </c>
    </row>
    <row r="1182" spans="1:72" ht="13.5" customHeight="1">
      <c r="A1182" s="5" t="str">
        <f t="shared" si="60"/>
        <v>1861_화현내_0189</v>
      </c>
      <c r="B1182" s="1">
        <v>1861</v>
      </c>
      <c r="C1182" s="1" t="s">
        <v>9339</v>
      </c>
      <c r="D1182" s="1" t="s">
        <v>9340</v>
      </c>
      <c r="E1182" s="1">
        <v>1181</v>
      </c>
      <c r="F1182" s="1">
        <v>6</v>
      </c>
      <c r="G1182" s="1" t="s">
        <v>2529</v>
      </c>
      <c r="H1182" s="1" t="s">
        <v>4196</v>
      </c>
      <c r="I1182" s="1">
        <v>20</v>
      </c>
      <c r="L1182" s="1">
        <v>3</v>
      </c>
      <c r="M1182" s="1" t="s">
        <v>8490</v>
      </c>
      <c r="N1182" s="1" t="s">
        <v>8491</v>
      </c>
      <c r="S1182" s="1" t="s">
        <v>49</v>
      </c>
      <c r="T1182" s="1" t="s">
        <v>967</v>
      </c>
      <c r="W1182" s="1" t="s">
        <v>38</v>
      </c>
      <c r="X1182" s="1" t="s">
        <v>4338</v>
      </c>
      <c r="Y1182" s="1" t="s">
        <v>10</v>
      </c>
      <c r="Z1182" s="1" t="s">
        <v>4364</v>
      </c>
      <c r="AC1182" s="1">
        <v>60</v>
      </c>
      <c r="AD1182" s="1" t="s">
        <v>269</v>
      </c>
      <c r="AE1182" s="1" t="s">
        <v>5246</v>
      </c>
      <c r="AJ1182" s="1" t="s">
        <v>17</v>
      </c>
      <c r="AK1182" s="1" t="s">
        <v>5254</v>
      </c>
      <c r="AL1182" s="1" t="s">
        <v>41</v>
      </c>
      <c r="AM1182" s="1" t="s">
        <v>5259</v>
      </c>
      <c r="AT1182" s="1" t="s">
        <v>105</v>
      </c>
      <c r="AU1182" s="1" t="s">
        <v>4280</v>
      </c>
      <c r="AV1182" s="1" t="s">
        <v>3240</v>
      </c>
      <c r="AW1182" s="1" t="s">
        <v>5544</v>
      </c>
      <c r="BG1182" s="1" t="s">
        <v>105</v>
      </c>
      <c r="BH1182" s="1" t="s">
        <v>4280</v>
      </c>
      <c r="BI1182" s="1" t="s">
        <v>3241</v>
      </c>
      <c r="BJ1182" s="1" t="s">
        <v>4657</v>
      </c>
      <c r="BK1182" s="1" t="s">
        <v>105</v>
      </c>
      <c r="BL1182" s="1" t="s">
        <v>4280</v>
      </c>
      <c r="BM1182" s="1" t="s">
        <v>3242</v>
      </c>
      <c r="BN1182" s="1" t="s">
        <v>6570</v>
      </c>
      <c r="BO1182" s="1" t="s">
        <v>105</v>
      </c>
      <c r="BP1182" s="1" t="s">
        <v>4280</v>
      </c>
      <c r="BQ1182" s="1" t="s">
        <v>3243</v>
      </c>
      <c r="BR1182" s="1" t="s">
        <v>7777</v>
      </c>
      <c r="BS1182" s="1" t="s">
        <v>74</v>
      </c>
      <c r="BT1182" s="1" t="s">
        <v>4740</v>
      </c>
    </row>
    <row r="1183" spans="1:31" ht="13.5" customHeight="1">
      <c r="A1183" s="5" t="str">
        <f t="shared" si="60"/>
        <v>1861_화현내_0189</v>
      </c>
      <c r="B1183" s="1">
        <v>1861</v>
      </c>
      <c r="C1183" s="1" t="s">
        <v>9339</v>
      </c>
      <c r="D1183" s="1" t="s">
        <v>9340</v>
      </c>
      <c r="E1183" s="1">
        <v>1182</v>
      </c>
      <c r="F1183" s="1">
        <v>6</v>
      </c>
      <c r="G1183" s="1" t="s">
        <v>2529</v>
      </c>
      <c r="H1183" s="1" t="s">
        <v>4196</v>
      </c>
      <c r="I1183" s="1">
        <v>20</v>
      </c>
      <c r="L1183" s="1">
        <v>3</v>
      </c>
      <c r="M1183" s="1" t="s">
        <v>8490</v>
      </c>
      <c r="N1183" s="1" t="s">
        <v>8491</v>
      </c>
      <c r="S1183" s="1" t="s">
        <v>181</v>
      </c>
      <c r="T1183" s="1" t="s">
        <v>4259</v>
      </c>
      <c r="Y1183" s="1" t="s">
        <v>3244</v>
      </c>
      <c r="Z1183" s="1" t="s">
        <v>4663</v>
      </c>
      <c r="AC1183" s="1">
        <v>15</v>
      </c>
      <c r="AD1183" s="1" t="s">
        <v>757</v>
      </c>
      <c r="AE1183" s="1" t="s">
        <v>5206</v>
      </c>
    </row>
    <row r="1184" spans="1:72" ht="13.5" customHeight="1">
      <c r="A1184" s="5" t="str">
        <f aca="true" t="shared" si="61" ref="A1184:A1202">HYPERLINK("http://kyu.snu.ac.kr/sdhj/index.jsp?type=hj/GK14782_00IH_0001_0190.jpg","1861_화현내_0190")</f>
        <v>1861_화현내_0190</v>
      </c>
      <c r="B1184" s="1">
        <v>1861</v>
      </c>
      <c r="C1184" s="1" t="s">
        <v>9339</v>
      </c>
      <c r="D1184" s="1" t="s">
        <v>9340</v>
      </c>
      <c r="E1184" s="1">
        <v>1183</v>
      </c>
      <c r="F1184" s="1">
        <v>6</v>
      </c>
      <c r="G1184" s="1" t="s">
        <v>2529</v>
      </c>
      <c r="H1184" s="1" t="s">
        <v>4196</v>
      </c>
      <c r="I1184" s="1">
        <v>20</v>
      </c>
      <c r="L1184" s="1">
        <v>4</v>
      </c>
      <c r="M1184" s="1" t="s">
        <v>3227</v>
      </c>
      <c r="N1184" s="1" t="s">
        <v>4209</v>
      </c>
      <c r="T1184" s="1" t="s">
        <v>8903</v>
      </c>
      <c r="U1184" s="1" t="s">
        <v>110</v>
      </c>
      <c r="V1184" s="1" t="s">
        <v>4271</v>
      </c>
      <c r="W1184" s="1" t="s">
        <v>160</v>
      </c>
      <c r="X1184" s="1" t="s">
        <v>4340</v>
      </c>
      <c r="Y1184" s="1" t="s">
        <v>2453</v>
      </c>
      <c r="Z1184" s="1" t="s">
        <v>4662</v>
      </c>
      <c r="AC1184" s="1">
        <v>36</v>
      </c>
      <c r="AD1184" s="1" t="s">
        <v>519</v>
      </c>
      <c r="AE1184" s="1" t="s">
        <v>5231</v>
      </c>
      <c r="AJ1184" s="1" t="s">
        <v>17</v>
      </c>
      <c r="AK1184" s="1" t="s">
        <v>5254</v>
      </c>
      <c r="AL1184" s="1" t="s">
        <v>95</v>
      </c>
      <c r="AM1184" s="1" t="s">
        <v>5256</v>
      </c>
      <c r="AT1184" s="1" t="s">
        <v>110</v>
      </c>
      <c r="AU1184" s="1" t="s">
        <v>4271</v>
      </c>
      <c r="AV1184" s="1" t="s">
        <v>3245</v>
      </c>
      <c r="AW1184" s="1" t="s">
        <v>5543</v>
      </c>
      <c r="BG1184" s="1" t="s">
        <v>110</v>
      </c>
      <c r="BH1184" s="1" t="s">
        <v>4271</v>
      </c>
      <c r="BI1184" s="1" t="s">
        <v>275</v>
      </c>
      <c r="BJ1184" s="1" t="s">
        <v>5458</v>
      </c>
      <c r="BK1184" s="1" t="s">
        <v>528</v>
      </c>
      <c r="BL1184" s="1" t="s">
        <v>5335</v>
      </c>
      <c r="BM1184" s="1" t="s">
        <v>3246</v>
      </c>
      <c r="BN1184" s="1" t="s">
        <v>6106</v>
      </c>
      <c r="BO1184" s="1" t="s">
        <v>110</v>
      </c>
      <c r="BP1184" s="1" t="s">
        <v>4271</v>
      </c>
      <c r="BQ1184" s="1" t="s">
        <v>3247</v>
      </c>
      <c r="BR1184" s="1" t="s">
        <v>7002</v>
      </c>
      <c r="BS1184" s="1" t="s">
        <v>58</v>
      </c>
      <c r="BT1184" s="1" t="s">
        <v>5258</v>
      </c>
    </row>
    <row r="1185" spans="1:72" ht="13.5" customHeight="1">
      <c r="A1185" s="5" t="str">
        <f t="shared" si="61"/>
        <v>1861_화현내_0190</v>
      </c>
      <c r="B1185" s="1">
        <v>1861</v>
      </c>
      <c r="C1185" s="1" t="s">
        <v>9339</v>
      </c>
      <c r="D1185" s="1" t="s">
        <v>9340</v>
      </c>
      <c r="E1185" s="1">
        <v>1184</v>
      </c>
      <c r="F1185" s="1">
        <v>6</v>
      </c>
      <c r="G1185" s="1" t="s">
        <v>2529</v>
      </c>
      <c r="H1185" s="1" t="s">
        <v>4196</v>
      </c>
      <c r="I1185" s="1">
        <v>20</v>
      </c>
      <c r="L1185" s="1">
        <v>4</v>
      </c>
      <c r="M1185" s="1" t="s">
        <v>3227</v>
      </c>
      <c r="N1185" s="1" t="s">
        <v>4209</v>
      </c>
      <c r="S1185" s="1" t="s">
        <v>49</v>
      </c>
      <c r="T1185" s="1" t="s">
        <v>967</v>
      </c>
      <c r="W1185" s="1" t="s">
        <v>135</v>
      </c>
      <c r="X1185" s="1" t="s">
        <v>8904</v>
      </c>
      <c r="Y1185" s="1" t="s">
        <v>10</v>
      </c>
      <c r="Z1185" s="1" t="s">
        <v>4364</v>
      </c>
      <c r="AC1185" s="1">
        <v>36</v>
      </c>
      <c r="AD1185" s="1" t="s">
        <v>519</v>
      </c>
      <c r="AE1185" s="1" t="s">
        <v>5231</v>
      </c>
      <c r="AJ1185" s="1" t="s">
        <v>17</v>
      </c>
      <c r="AK1185" s="1" t="s">
        <v>5254</v>
      </c>
      <c r="AL1185" s="1" t="s">
        <v>74</v>
      </c>
      <c r="AM1185" s="1" t="s">
        <v>4740</v>
      </c>
      <c r="AT1185" s="1" t="s">
        <v>110</v>
      </c>
      <c r="AU1185" s="1" t="s">
        <v>4271</v>
      </c>
      <c r="AV1185" s="1" t="s">
        <v>1962</v>
      </c>
      <c r="AW1185" s="1" t="s">
        <v>5542</v>
      </c>
      <c r="BG1185" s="1" t="s">
        <v>110</v>
      </c>
      <c r="BH1185" s="1" t="s">
        <v>4271</v>
      </c>
      <c r="BI1185" s="1" t="s">
        <v>3248</v>
      </c>
      <c r="BJ1185" s="1" t="s">
        <v>6076</v>
      </c>
      <c r="BK1185" s="1" t="s">
        <v>1304</v>
      </c>
      <c r="BL1185" s="1" t="s">
        <v>5334</v>
      </c>
      <c r="BM1185" s="1" t="s">
        <v>3249</v>
      </c>
      <c r="BN1185" s="1" t="s">
        <v>6569</v>
      </c>
      <c r="BO1185" s="1" t="s">
        <v>1304</v>
      </c>
      <c r="BP1185" s="1" t="s">
        <v>5334</v>
      </c>
      <c r="BQ1185" s="1" t="s">
        <v>3250</v>
      </c>
      <c r="BR1185" s="1" t="s">
        <v>7001</v>
      </c>
      <c r="BS1185" s="1" t="s">
        <v>3251</v>
      </c>
      <c r="BT1185" s="1" t="s">
        <v>7327</v>
      </c>
    </row>
    <row r="1186" spans="1:31" ht="13.5" customHeight="1">
      <c r="A1186" s="5" t="str">
        <f t="shared" si="61"/>
        <v>1861_화현내_0190</v>
      </c>
      <c r="B1186" s="1">
        <v>1861</v>
      </c>
      <c r="C1186" s="1" t="s">
        <v>9339</v>
      </c>
      <c r="D1186" s="1" t="s">
        <v>9340</v>
      </c>
      <c r="E1186" s="1">
        <v>1185</v>
      </c>
      <c r="F1186" s="1">
        <v>6</v>
      </c>
      <c r="G1186" s="1" t="s">
        <v>2529</v>
      </c>
      <c r="H1186" s="1" t="s">
        <v>4196</v>
      </c>
      <c r="I1186" s="1">
        <v>20</v>
      </c>
      <c r="L1186" s="1">
        <v>4</v>
      </c>
      <c r="M1186" s="1" t="s">
        <v>3227</v>
      </c>
      <c r="N1186" s="1" t="s">
        <v>4209</v>
      </c>
      <c r="S1186" s="1" t="s">
        <v>297</v>
      </c>
      <c r="T1186" s="1" t="s">
        <v>4258</v>
      </c>
      <c r="AC1186" s="1">
        <v>12</v>
      </c>
      <c r="AD1186" s="1" t="s">
        <v>98</v>
      </c>
      <c r="AE1186" s="1" t="s">
        <v>5192</v>
      </c>
    </row>
    <row r="1187" spans="1:72" ht="13.5" customHeight="1">
      <c r="A1187" s="5" t="str">
        <f t="shared" si="61"/>
        <v>1861_화현내_0190</v>
      </c>
      <c r="B1187" s="1">
        <v>1861</v>
      </c>
      <c r="C1187" s="1" t="s">
        <v>9339</v>
      </c>
      <c r="D1187" s="1" t="s">
        <v>9340</v>
      </c>
      <c r="E1187" s="1">
        <v>1186</v>
      </c>
      <c r="F1187" s="1">
        <v>6</v>
      </c>
      <c r="G1187" s="1" t="s">
        <v>2529</v>
      </c>
      <c r="H1187" s="1" t="s">
        <v>4196</v>
      </c>
      <c r="I1187" s="1">
        <v>20</v>
      </c>
      <c r="L1187" s="1">
        <v>5</v>
      </c>
      <c r="M1187" s="1" t="s">
        <v>8492</v>
      </c>
      <c r="N1187" s="1" t="s">
        <v>8493</v>
      </c>
      <c r="T1187" s="1" t="s">
        <v>8757</v>
      </c>
      <c r="U1187" s="1" t="s">
        <v>110</v>
      </c>
      <c r="V1187" s="1" t="s">
        <v>4271</v>
      </c>
      <c r="W1187" s="1" t="s">
        <v>97</v>
      </c>
      <c r="X1187" s="1" t="s">
        <v>8758</v>
      </c>
      <c r="Y1187" s="1" t="s">
        <v>3252</v>
      </c>
      <c r="Z1187" s="1" t="s">
        <v>4661</v>
      </c>
      <c r="AC1187" s="1">
        <v>24</v>
      </c>
      <c r="AD1187" s="1" t="s">
        <v>279</v>
      </c>
      <c r="AE1187" s="1" t="s">
        <v>5228</v>
      </c>
      <c r="AJ1187" s="1" t="s">
        <v>17</v>
      </c>
      <c r="AK1187" s="1" t="s">
        <v>5254</v>
      </c>
      <c r="AL1187" s="1" t="s">
        <v>88</v>
      </c>
      <c r="AM1187" s="1" t="s">
        <v>7489</v>
      </c>
      <c r="AT1187" s="1" t="s">
        <v>110</v>
      </c>
      <c r="AU1187" s="1" t="s">
        <v>4271</v>
      </c>
      <c r="AV1187" s="1" t="s">
        <v>3253</v>
      </c>
      <c r="AW1187" s="1" t="s">
        <v>5426</v>
      </c>
      <c r="BG1187" s="1" t="s">
        <v>110</v>
      </c>
      <c r="BH1187" s="1" t="s">
        <v>4271</v>
      </c>
      <c r="BI1187" s="1" t="s">
        <v>2793</v>
      </c>
      <c r="BJ1187" s="1" t="s">
        <v>7502</v>
      </c>
      <c r="BK1187" s="1" t="s">
        <v>855</v>
      </c>
      <c r="BL1187" s="1" t="s">
        <v>5338</v>
      </c>
      <c r="BM1187" s="1" t="s">
        <v>2673</v>
      </c>
      <c r="BN1187" s="1" t="s">
        <v>6030</v>
      </c>
      <c r="BO1187" s="1" t="s">
        <v>105</v>
      </c>
      <c r="BP1187" s="1" t="s">
        <v>4280</v>
      </c>
      <c r="BQ1187" s="1" t="s">
        <v>3254</v>
      </c>
      <c r="BR1187" s="1" t="s">
        <v>6922</v>
      </c>
      <c r="BS1187" s="1" t="s">
        <v>95</v>
      </c>
      <c r="BT1187" s="1" t="s">
        <v>5256</v>
      </c>
    </row>
    <row r="1188" spans="1:72" ht="13.5" customHeight="1">
      <c r="A1188" s="5" t="str">
        <f t="shared" si="61"/>
        <v>1861_화현내_0190</v>
      </c>
      <c r="B1188" s="1">
        <v>1861</v>
      </c>
      <c r="C1188" s="1" t="s">
        <v>9339</v>
      </c>
      <c r="D1188" s="1" t="s">
        <v>9340</v>
      </c>
      <c r="E1188" s="1">
        <v>1187</v>
      </c>
      <c r="F1188" s="1">
        <v>6</v>
      </c>
      <c r="G1188" s="1" t="s">
        <v>2529</v>
      </c>
      <c r="H1188" s="1" t="s">
        <v>4196</v>
      </c>
      <c r="I1188" s="1">
        <v>20</v>
      </c>
      <c r="L1188" s="1">
        <v>5</v>
      </c>
      <c r="M1188" s="1" t="s">
        <v>8492</v>
      </c>
      <c r="N1188" s="1" t="s">
        <v>8493</v>
      </c>
      <c r="S1188" s="1" t="s">
        <v>49</v>
      </c>
      <c r="T1188" s="1" t="s">
        <v>967</v>
      </c>
      <c r="W1188" s="1" t="s">
        <v>139</v>
      </c>
      <c r="X1188" s="1" t="s">
        <v>9187</v>
      </c>
      <c r="Y1188" s="1" t="s">
        <v>10</v>
      </c>
      <c r="Z1188" s="1" t="s">
        <v>4364</v>
      </c>
      <c r="AC1188" s="1">
        <v>24</v>
      </c>
      <c r="AD1188" s="1" t="s">
        <v>279</v>
      </c>
      <c r="AE1188" s="1" t="s">
        <v>5228</v>
      </c>
      <c r="AJ1188" s="1" t="s">
        <v>17</v>
      </c>
      <c r="AK1188" s="1" t="s">
        <v>5254</v>
      </c>
      <c r="AL1188" s="1" t="s">
        <v>141</v>
      </c>
      <c r="AM1188" s="1" t="s">
        <v>5296</v>
      </c>
      <c r="AT1188" s="1" t="s">
        <v>110</v>
      </c>
      <c r="AU1188" s="1" t="s">
        <v>4271</v>
      </c>
      <c r="AV1188" s="1" t="s">
        <v>3255</v>
      </c>
      <c r="AW1188" s="1" t="s">
        <v>4616</v>
      </c>
      <c r="BG1188" s="1" t="s">
        <v>110</v>
      </c>
      <c r="BH1188" s="1" t="s">
        <v>4271</v>
      </c>
      <c r="BI1188" s="1" t="s">
        <v>3256</v>
      </c>
      <c r="BJ1188" s="1" t="s">
        <v>5511</v>
      </c>
      <c r="BK1188" s="1" t="s">
        <v>110</v>
      </c>
      <c r="BL1188" s="1" t="s">
        <v>4271</v>
      </c>
      <c r="BM1188" s="1" t="s">
        <v>361</v>
      </c>
      <c r="BN1188" s="1" t="s">
        <v>5394</v>
      </c>
      <c r="BO1188" s="1" t="s">
        <v>110</v>
      </c>
      <c r="BP1188" s="1" t="s">
        <v>4271</v>
      </c>
      <c r="BQ1188" s="1" t="s">
        <v>3257</v>
      </c>
      <c r="BR1188" s="1" t="s">
        <v>7539</v>
      </c>
      <c r="BS1188" s="1" t="s">
        <v>88</v>
      </c>
      <c r="BT1188" s="1" t="s">
        <v>7489</v>
      </c>
    </row>
    <row r="1189" spans="1:31" ht="13.5" customHeight="1">
      <c r="A1189" s="5" t="str">
        <f t="shared" si="61"/>
        <v>1861_화현내_0190</v>
      </c>
      <c r="B1189" s="1">
        <v>1861</v>
      </c>
      <c r="C1189" s="1" t="s">
        <v>9339</v>
      </c>
      <c r="D1189" s="1" t="s">
        <v>9340</v>
      </c>
      <c r="E1189" s="1">
        <v>1188</v>
      </c>
      <c r="F1189" s="1">
        <v>6</v>
      </c>
      <c r="G1189" s="1" t="s">
        <v>2529</v>
      </c>
      <c r="H1189" s="1" t="s">
        <v>4196</v>
      </c>
      <c r="I1189" s="1">
        <v>20</v>
      </c>
      <c r="L1189" s="1">
        <v>5</v>
      </c>
      <c r="M1189" s="1" t="s">
        <v>8492</v>
      </c>
      <c r="N1189" s="1" t="s">
        <v>8493</v>
      </c>
      <c r="S1189" s="1" t="s">
        <v>96</v>
      </c>
      <c r="T1189" s="1" t="s">
        <v>4261</v>
      </c>
      <c r="W1189" s="1" t="s">
        <v>160</v>
      </c>
      <c r="X1189" s="1" t="s">
        <v>4340</v>
      </c>
      <c r="Y1189" s="1" t="s">
        <v>10</v>
      </c>
      <c r="Z1189" s="1" t="s">
        <v>4364</v>
      </c>
      <c r="AC1189" s="1">
        <v>81</v>
      </c>
      <c r="AD1189" s="1" t="s">
        <v>2542</v>
      </c>
      <c r="AE1189" s="1" t="s">
        <v>5198</v>
      </c>
    </row>
    <row r="1190" spans="1:72" ht="13.5" customHeight="1">
      <c r="A1190" s="5" t="str">
        <f t="shared" si="61"/>
        <v>1861_화현내_0190</v>
      </c>
      <c r="B1190" s="1">
        <v>1861</v>
      </c>
      <c r="C1190" s="1" t="s">
        <v>9339</v>
      </c>
      <c r="D1190" s="1" t="s">
        <v>9340</v>
      </c>
      <c r="E1190" s="1">
        <v>1189</v>
      </c>
      <c r="F1190" s="1">
        <v>6</v>
      </c>
      <c r="G1190" s="1" t="s">
        <v>2529</v>
      </c>
      <c r="H1190" s="1" t="s">
        <v>4196</v>
      </c>
      <c r="I1190" s="1">
        <v>21</v>
      </c>
      <c r="J1190" s="1" t="s">
        <v>3258</v>
      </c>
      <c r="K1190" s="1" t="s">
        <v>4208</v>
      </c>
      <c r="L1190" s="1">
        <v>1</v>
      </c>
      <c r="M1190" s="1" t="s">
        <v>8494</v>
      </c>
      <c r="N1190" s="1" t="s">
        <v>8495</v>
      </c>
      <c r="T1190" s="1" t="s">
        <v>8817</v>
      </c>
      <c r="U1190" s="1" t="s">
        <v>110</v>
      </c>
      <c r="V1190" s="1" t="s">
        <v>4271</v>
      </c>
      <c r="W1190" s="1" t="s">
        <v>139</v>
      </c>
      <c r="X1190" s="1" t="s">
        <v>9197</v>
      </c>
      <c r="Y1190" s="1" t="s">
        <v>3259</v>
      </c>
      <c r="Z1190" s="1" t="s">
        <v>4481</v>
      </c>
      <c r="AC1190" s="1">
        <v>36</v>
      </c>
      <c r="AD1190" s="1" t="s">
        <v>519</v>
      </c>
      <c r="AE1190" s="1" t="s">
        <v>5231</v>
      </c>
      <c r="AJ1190" s="1" t="s">
        <v>17</v>
      </c>
      <c r="AK1190" s="1" t="s">
        <v>5254</v>
      </c>
      <c r="AL1190" s="1" t="s">
        <v>141</v>
      </c>
      <c r="AM1190" s="1" t="s">
        <v>5296</v>
      </c>
      <c r="AT1190" s="1" t="s">
        <v>110</v>
      </c>
      <c r="AU1190" s="1" t="s">
        <v>4271</v>
      </c>
      <c r="AV1190" s="1" t="s">
        <v>1843</v>
      </c>
      <c r="AW1190" s="1" t="s">
        <v>5541</v>
      </c>
      <c r="BG1190" s="1" t="s">
        <v>110</v>
      </c>
      <c r="BH1190" s="1" t="s">
        <v>4271</v>
      </c>
      <c r="BI1190" s="1" t="s">
        <v>3260</v>
      </c>
      <c r="BJ1190" s="1" t="s">
        <v>6112</v>
      </c>
      <c r="BK1190" s="1" t="s">
        <v>110</v>
      </c>
      <c r="BL1190" s="1" t="s">
        <v>4271</v>
      </c>
      <c r="BM1190" s="1" t="s">
        <v>1884</v>
      </c>
      <c r="BN1190" s="1" t="s">
        <v>5531</v>
      </c>
      <c r="BO1190" s="1" t="s">
        <v>110</v>
      </c>
      <c r="BP1190" s="1" t="s">
        <v>4271</v>
      </c>
      <c r="BQ1190" s="1" t="s">
        <v>3261</v>
      </c>
      <c r="BR1190" s="1" t="s">
        <v>7804</v>
      </c>
      <c r="BS1190" s="1" t="s">
        <v>74</v>
      </c>
      <c r="BT1190" s="1" t="s">
        <v>4740</v>
      </c>
    </row>
    <row r="1191" spans="1:72" ht="13.5" customHeight="1">
      <c r="A1191" s="5" t="str">
        <f t="shared" si="61"/>
        <v>1861_화현내_0190</v>
      </c>
      <c r="B1191" s="1">
        <v>1861</v>
      </c>
      <c r="C1191" s="1" t="s">
        <v>9339</v>
      </c>
      <c r="D1191" s="1" t="s">
        <v>9340</v>
      </c>
      <c r="E1191" s="1">
        <v>1190</v>
      </c>
      <c r="F1191" s="1">
        <v>6</v>
      </c>
      <c r="G1191" s="1" t="s">
        <v>2529</v>
      </c>
      <c r="H1191" s="1" t="s">
        <v>4196</v>
      </c>
      <c r="I1191" s="1">
        <v>21</v>
      </c>
      <c r="L1191" s="1">
        <v>1</v>
      </c>
      <c r="M1191" s="1" t="s">
        <v>8494</v>
      </c>
      <c r="N1191" s="1" t="s">
        <v>8495</v>
      </c>
      <c r="S1191" s="1" t="s">
        <v>49</v>
      </c>
      <c r="T1191" s="1" t="s">
        <v>967</v>
      </c>
      <c r="W1191" s="1" t="s">
        <v>387</v>
      </c>
      <c r="X1191" s="1" t="s">
        <v>4344</v>
      </c>
      <c r="Y1191" s="1" t="s">
        <v>10</v>
      </c>
      <c r="Z1191" s="1" t="s">
        <v>4364</v>
      </c>
      <c r="AC1191" s="1">
        <v>36</v>
      </c>
      <c r="AD1191" s="1" t="s">
        <v>519</v>
      </c>
      <c r="AE1191" s="1" t="s">
        <v>5231</v>
      </c>
      <c r="AJ1191" s="1" t="s">
        <v>17</v>
      </c>
      <c r="AK1191" s="1" t="s">
        <v>5254</v>
      </c>
      <c r="AL1191" s="1" t="s">
        <v>388</v>
      </c>
      <c r="AM1191" s="1" t="s">
        <v>5267</v>
      </c>
      <c r="AT1191" s="1" t="s">
        <v>105</v>
      </c>
      <c r="AU1191" s="1" t="s">
        <v>4280</v>
      </c>
      <c r="AV1191" s="1" t="s">
        <v>3262</v>
      </c>
      <c r="AW1191" s="1" t="s">
        <v>5540</v>
      </c>
      <c r="BG1191" s="1" t="s">
        <v>105</v>
      </c>
      <c r="BH1191" s="1" t="s">
        <v>4280</v>
      </c>
      <c r="BI1191" s="1" t="s">
        <v>3263</v>
      </c>
      <c r="BJ1191" s="1" t="s">
        <v>6111</v>
      </c>
      <c r="BK1191" s="1" t="s">
        <v>105</v>
      </c>
      <c r="BL1191" s="1" t="s">
        <v>4280</v>
      </c>
      <c r="BM1191" s="1" t="s">
        <v>3264</v>
      </c>
      <c r="BN1191" s="1" t="s">
        <v>6568</v>
      </c>
      <c r="BO1191" s="1" t="s">
        <v>105</v>
      </c>
      <c r="BP1191" s="1" t="s">
        <v>4280</v>
      </c>
      <c r="BQ1191" s="1" t="s">
        <v>3265</v>
      </c>
      <c r="BR1191" s="1" t="s">
        <v>7726</v>
      </c>
      <c r="BS1191" s="1" t="s">
        <v>58</v>
      </c>
      <c r="BT1191" s="1" t="s">
        <v>5258</v>
      </c>
    </row>
    <row r="1192" spans="1:29" ht="13.5" customHeight="1">
      <c r="A1192" s="5" t="str">
        <f t="shared" si="61"/>
        <v>1861_화현내_0190</v>
      </c>
      <c r="B1192" s="1">
        <v>1861</v>
      </c>
      <c r="C1192" s="1" t="s">
        <v>9339</v>
      </c>
      <c r="D1192" s="1" t="s">
        <v>9340</v>
      </c>
      <c r="E1192" s="1">
        <v>1191</v>
      </c>
      <c r="F1192" s="1">
        <v>6</v>
      </c>
      <c r="G1192" s="1" t="s">
        <v>2529</v>
      </c>
      <c r="H1192" s="1" t="s">
        <v>4196</v>
      </c>
      <c r="I1192" s="1">
        <v>21</v>
      </c>
      <c r="L1192" s="1">
        <v>1</v>
      </c>
      <c r="M1192" s="1" t="s">
        <v>8494</v>
      </c>
      <c r="N1192" s="1" t="s">
        <v>8495</v>
      </c>
      <c r="S1192" s="1" t="s">
        <v>96</v>
      </c>
      <c r="T1192" s="1" t="s">
        <v>4261</v>
      </c>
      <c r="W1192" s="1" t="s">
        <v>135</v>
      </c>
      <c r="X1192" s="1" t="s">
        <v>8873</v>
      </c>
      <c r="Y1192" s="1" t="s">
        <v>10</v>
      </c>
      <c r="Z1192" s="1" t="s">
        <v>4364</v>
      </c>
      <c r="AC1192" s="1">
        <v>71</v>
      </c>
    </row>
    <row r="1193" spans="1:31" ht="13.5" customHeight="1">
      <c r="A1193" s="5" t="str">
        <f t="shared" si="61"/>
        <v>1861_화현내_0190</v>
      </c>
      <c r="B1193" s="1">
        <v>1861</v>
      </c>
      <c r="C1193" s="1" t="s">
        <v>9339</v>
      </c>
      <c r="D1193" s="1" t="s">
        <v>9340</v>
      </c>
      <c r="E1193" s="1">
        <v>1192</v>
      </c>
      <c r="F1193" s="1">
        <v>6</v>
      </c>
      <c r="G1193" s="1" t="s">
        <v>2529</v>
      </c>
      <c r="H1193" s="1" t="s">
        <v>4196</v>
      </c>
      <c r="I1193" s="1">
        <v>21</v>
      </c>
      <c r="L1193" s="1">
        <v>1</v>
      </c>
      <c r="M1193" s="1" t="s">
        <v>8494</v>
      </c>
      <c r="N1193" s="1" t="s">
        <v>8495</v>
      </c>
      <c r="S1193" s="1" t="s">
        <v>181</v>
      </c>
      <c r="T1193" s="1" t="s">
        <v>4259</v>
      </c>
      <c r="Y1193" s="1" t="s">
        <v>3266</v>
      </c>
      <c r="Z1193" s="1" t="s">
        <v>4660</v>
      </c>
      <c r="AC1193" s="1">
        <v>16</v>
      </c>
      <c r="AD1193" s="1" t="s">
        <v>757</v>
      </c>
      <c r="AE1193" s="1" t="s">
        <v>5206</v>
      </c>
    </row>
    <row r="1194" spans="1:72" ht="13.5" customHeight="1">
      <c r="A1194" s="5" t="str">
        <f t="shared" si="61"/>
        <v>1861_화현내_0190</v>
      </c>
      <c r="B1194" s="1">
        <v>1861</v>
      </c>
      <c r="C1194" s="1" t="s">
        <v>9339</v>
      </c>
      <c r="D1194" s="1" t="s">
        <v>9340</v>
      </c>
      <c r="E1194" s="1">
        <v>1193</v>
      </c>
      <c r="F1194" s="1">
        <v>6</v>
      </c>
      <c r="G1194" s="1" t="s">
        <v>2529</v>
      </c>
      <c r="H1194" s="1" t="s">
        <v>4196</v>
      </c>
      <c r="I1194" s="1">
        <v>21</v>
      </c>
      <c r="L1194" s="1">
        <v>2</v>
      </c>
      <c r="M1194" s="1" t="s">
        <v>8496</v>
      </c>
      <c r="N1194" s="1" t="s">
        <v>8497</v>
      </c>
      <c r="T1194" s="1" t="s">
        <v>9236</v>
      </c>
      <c r="U1194" s="1" t="s">
        <v>110</v>
      </c>
      <c r="V1194" s="1" t="s">
        <v>4271</v>
      </c>
      <c r="W1194" s="1" t="s">
        <v>160</v>
      </c>
      <c r="X1194" s="1" t="s">
        <v>4340</v>
      </c>
      <c r="Y1194" s="1" t="s">
        <v>3267</v>
      </c>
      <c r="Z1194" s="1" t="s">
        <v>4659</v>
      </c>
      <c r="AC1194" s="1">
        <v>51</v>
      </c>
      <c r="AD1194" s="1" t="s">
        <v>174</v>
      </c>
      <c r="AE1194" s="1" t="s">
        <v>5250</v>
      </c>
      <c r="AJ1194" s="1" t="s">
        <v>17</v>
      </c>
      <c r="AK1194" s="1" t="s">
        <v>5254</v>
      </c>
      <c r="AL1194" s="1" t="s">
        <v>95</v>
      </c>
      <c r="AM1194" s="1" t="s">
        <v>5256</v>
      </c>
      <c r="AT1194" s="1" t="s">
        <v>110</v>
      </c>
      <c r="AU1194" s="1" t="s">
        <v>4271</v>
      </c>
      <c r="AV1194" s="1" t="s">
        <v>3268</v>
      </c>
      <c r="AW1194" s="1" t="s">
        <v>5539</v>
      </c>
      <c r="BG1194" s="1" t="s">
        <v>110</v>
      </c>
      <c r="BH1194" s="1" t="s">
        <v>4271</v>
      </c>
      <c r="BI1194" s="1" t="s">
        <v>1869</v>
      </c>
      <c r="BJ1194" s="1" t="s">
        <v>6110</v>
      </c>
      <c r="BK1194" s="1" t="s">
        <v>110</v>
      </c>
      <c r="BL1194" s="1" t="s">
        <v>4271</v>
      </c>
      <c r="BM1194" s="1" t="s">
        <v>2138</v>
      </c>
      <c r="BN1194" s="1" t="s">
        <v>5696</v>
      </c>
      <c r="BO1194" s="1" t="s">
        <v>110</v>
      </c>
      <c r="BP1194" s="1" t="s">
        <v>4271</v>
      </c>
      <c r="BQ1194" s="1" t="s">
        <v>3269</v>
      </c>
      <c r="BR1194" s="1" t="s">
        <v>7702</v>
      </c>
      <c r="BS1194" s="1" t="s">
        <v>141</v>
      </c>
      <c r="BT1194" s="1" t="s">
        <v>5296</v>
      </c>
    </row>
    <row r="1195" spans="1:72" ht="13.5" customHeight="1">
      <c r="A1195" s="5" t="str">
        <f t="shared" si="61"/>
        <v>1861_화현내_0190</v>
      </c>
      <c r="B1195" s="1">
        <v>1861</v>
      </c>
      <c r="C1195" s="1" t="s">
        <v>9339</v>
      </c>
      <c r="D1195" s="1" t="s">
        <v>9340</v>
      </c>
      <c r="E1195" s="1">
        <v>1194</v>
      </c>
      <c r="F1195" s="1">
        <v>6</v>
      </c>
      <c r="G1195" s="1" t="s">
        <v>2529</v>
      </c>
      <c r="H1195" s="1" t="s">
        <v>4196</v>
      </c>
      <c r="I1195" s="1">
        <v>21</v>
      </c>
      <c r="L1195" s="1">
        <v>2</v>
      </c>
      <c r="M1195" s="1" t="s">
        <v>8496</v>
      </c>
      <c r="N1195" s="1" t="s">
        <v>8497</v>
      </c>
      <c r="S1195" s="1" t="s">
        <v>49</v>
      </c>
      <c r="T1195" s="1" t="s">
        <v>967</v>
      </c>
      <c r="W1195" s="1" t="s">
        <v>139</v>
      </c>
      <c r="X1195" s="1" t="s">
        <v>9239</v>
      </c>
      <c r="Y1195" s="1" t="s">
        <v>10</v>
      </c>
      <c r="Z1195" s="1" t="s">
        <v>4364</v>
      </c>
      <c r="AC1195" s="1">
        <v>51</v>
      </c>
      <c r="AD1195" s="1" t="s">
        <v>174</v>
      </c>
      <c r="AE1195" s="1" t="s">
        <v>5250</v>
      </c>
      <c r="AJ1195" s="1" t="s">
        <v>17</v>
      </c>
      <c r="AK1195" s="1" t="s">
        <v>5254</v>
      </c>
      <c r="AL1195" s="1" t="s">
        <v>141</v>
      </c>
      <c r="AM1195" s="1" t="s">
        <v>5296</v>
      </c>
      <c r="AT1195" s="1" t="s">
        <v>855</v>
      </c>
      <c r="AU1195" s="1" t="s">
        <v>5338</v>
      </c>
      <c r="AV1195" s="1" t="s">
        <v>729</v>
      </c>
      <c r="AW1195" s="1" t="s">
        <v>5035</v>
      </c>
      <c r="BG1195" s="1" t="s">
        <v>1304</v>
      </c>
      <c r="BH1195" s="1" t="s">
        <v>5334</v>
      </c>
      <c r="BI1195" s="1" t="s">
        <v>2631</v>
      </c>
      <c r="BJ1195" s="1" t="s">
        <v>5988</v>
      </c>
      <c r="BK1195" s="1" t="s">
        <v>1304</v>
      </c>
      <c r="BL1195" s="1" t="s">
        <v>5334</v>
      </c>
      <c r="BM1195" s="1" t="s">
        <v>3270</v>
      </c>
      <c r="BN1195" s="1" t="s">
        <v>6475</v>
      </c>
      <c r="BO1195" s="1" t="s">
        <v>105</v>
      </c>
      <c r="BP1195" s="1" t="s">
        <v>4280</v>
      </c>
      <c r="BQ1195" s="1" t="s">
        <v>3271</v>
      </c>
      <c r="BR1195" s="1" t="s">
        <v>6913</v>
      </c>
      <c r="BS1195" s="1" t="s">
        <v>3251</v>
      </c>
      <c r="BT1195" s="1" t="s">
        <v>7327</v>
      </c>
    </row>
    <row r="1196" spans="1:31" ht="13.5" customHeight="1">
      <c r="A1196" s="5" t="str">
        <f t="shared" si="61"/>
        <v>1861_화현내_0190</v>
      </c>
      <c r="B1196" s="1">
        <v>1861</v>
      </c>
      <c r="C1196" s="1" t="s">
        <v>9339</v>
      </c>
      <c r="D1196" s="1" t="s">
        <v>9340</v>
      </c>
      <c r="E1196" s="1">
        <v>1195</v>
      </c>
      <c r="F1196" s="1">
        <v>6</v>
      </c>
      <c r="G1196" s="1" t="s">
        <v>2529</v>
      </c>
      <c r="H1196" s="1" t="s">
        <v>4196</v>
      </c>
      <c r="I1196" s="1">
        <v>21</v>
      </c>
      <c r="L1196" s="1">
        <v>2</v>
      </c>
      <c r="M1196" s="1" t="s">
        <v>8496</v>
      </c>
      <c r="N1196" s="1" t="s">
        <v>8497</v>
      </c>
      <c r="S1196" s="1" t="s">
        <v>181</v>
      </c>
      <c r="T1196" s="1" t="s">
        <v>4259</v>
      </c>
      <c r="Y1196" s="1" t="s">
        <v>3272</v>
      </c>
      <c r="Z1196" s="1" t="s">
        <v>4658</v>
      </c>
      <c r="AC1196" s="1">
        <v>18</v>
      </c>
      <c r="AD1196" s="1" t="s">
        <v>188</v>
      </c>
      <c r="AE1196" s="1" t="s">
        <v>5193</v>
      </c>
    </row>
    <row r="1197" spans="1:29" ht="13.5" customHeight="1">
      <c r="A1197" s="5" t="str">
        <f t="shared" si="61"/>
        <v>1861_화현내_0190</v>
      </c>
      <c r="B1197" s="1">
        <v>1861</v>
      </c>
      <c r="C1197" s="1" t="s">
        <v>9339</v>
      </c>
      <c r="D1197" s="1" t="s">
        <v>9340</v>
      </c>
      <c r="E1197" s="1">
        <v>1196</v>
      </c>
      <c r="F1197" s="1">
        <v>6</v>
      </c>
      <c r="G1197" s="1" t="s">
        <v>2529</v>
      </c>
      <c r="H1197" s="1" t="s">
        <v>4196</v>
      </c>
      <c r="I1197" s="1">
        <v>21</v>
      </c>
      <c r="L1197" s="1">
        <v>2</v>
      </c>
      <c r="M1197" s="1" t="s">
        <v>8496</v>
      </c>
      <c r="N1197" s="1" t="s">
        <v>8497</v>
      </c>
      <c r="S1197" s="1" t="s">
        <v>184</v>
      </c>
      <c r="T1197" s="1" t="s">
        <v>4260</v>
      </c>
      <c r="W1197" s="1" t="s">
        <v>38</v>
      </c>
      <c r="X1197" s="1" t="s">
        <v>4338</v>
      </c>
      <c r="Y1197" s="1" t="s">
        <v>10</v>
      </c>
      <c r="Z1197" s="1" t="s">
        <v>4364</v>
      </c>
      <c r="AC1197" s="1">
        <v>20</v>
      </c>
    </row>
    <row r="1198" spans="1:72" ht="13.5" customHeight="1">
      <c r="A1198" s="5" t="str">
        <f t="shared" si="61"/>
        <v>1861_화현내_0190</v>
      </c>
      <c r="B1198" s="1">
        <v>1861</v>
      </c>
      <c r="C1198" s="1" t="s">
        <v>9339</v>
      </c>
      <c r="D1198" s="1" t="s">
        <v>9340</v>
      </c>
      <c r="E1198" s="1">
        <v>1197</v>
      </c>
      <c r="F1198" s="1">
        <v>6</v>
      </c>
      <c r="G1198" s="1" t="s">
        <v>2529</v>
      </c>
      <c r="H1198" s="1" t="s">
        <v>4196</v>
      </c>
      <c r="I1198" s="1">
        <v>21</v>
      </c>
      <c r="L1198" s="1">
        <v>3</v>
      </c>
      <c r="M1198" s="1" t="s">
        <v>8498</v>
      </c>
      <c r="N1198" s="1" t="s">
        <v>6949</v>
      </c>
      <c r="T1198" s="1" t="s">
        <v>8787</v>
      </c>
      <c r="U1198" s="1" t="s">
        <v>110</v>
      </c>
      <c r="V1198" s="1" t="s">
        <v>4271</v>
      </c>
      <c r="W1198" s="1" t="s">
        <v>38</v>
      </c>
      <c r="X1198" s="1" t="s">
        <v>4338</v>
      </c>
      <c r="Y1198" s="1" t="s">
        <v>3273</v>
      </c>
      <c r="Z1198" s="1" t="s">
        <v>4657</v>
      </c>
      <c r="AC1198" s="1">
        <v>48</v>
      </c>
      <c r="AD1198" s="1" t="s">
        <v>83</v>
      </c>
      <c r="AE1198" s="1" t="s">
        <v>5209</v>
      </c>
      <c r="AJ1198" s="1" t="s">
        <v>17</v>
      </c>
      <c r="AK1198" s="1" t="s">
        <v>5254</v>
      </c>
      <c r="AL1198" s="1" t="s">
        <v>41</v>
      </c>
      <c r="AM1198" s="1" t="s">
        <v>5259</v>
      </c>
      <c r="AT1198" s="1" t="s">
        <v>110</v>
      </c>
      <c r="AU1198" s="1" t="s">
        <v>4271</v>
      </c>
      <c r="AV1198" s="1" t="s">
        <v>3274</v>
      </c>
      <c r="AW1198" s="1" t="s">
        <v>5538</v>
      </c>
      <c r="BG1198" s="1" t="s">
        <v>110</v>
      </c>
      <c r="BH1198" s="1" t="s">
        <v>4271</v>
      </c>
      <c r="BI1198" s="1" t="s">
        <v>3275</v>
      </c>
      <c r="BJ1198" s="1" t="s">
        <v>6109</v>
      </c>
      <c r="BK1198" s="1" t="s">
        <v>110</v>
      </c>
      <c r="BL1198" s="1" t="s">
        <v>4271</v>
      </c>
      <c r="BM1198" s="1" t="s">
        <v>3276</v>
      </c>
      <c r="BN1198" s="1" t="s">
        <v>6567</v>
      </c>
      <c r="BO1198" s="1" t="s">
        <v>110</v>
      </c>
      <c r="BP1198" s="1" t="s">
        <v>4271</v>
      </c>
      <c r="BQ1198" s="1" t="s">
        <v>3277</v>
      </c>
      <c r="BR1198" s="1" t="s">
        <v>9240</v>
      </c>
      <c r="BS1198" s="1" t="s">
        <v>125</v>
      </c>
      <c r="BT1198" s="1" t="s">
        <v>5270</v>
      </c>
    </row>
    <row r="1199" spans="1:72" ht="13.5" customHeight="1">
      <c r="A1199" s="5" t="str">
        <f t="shared" si="61"/>
        <v>1861_화현내_0190</v>
      </c>
      <c r="B1199" s="1">
        <v>1861</v>
      </c>
      <c r="C1199" s="1" t="s">
        <v>9339</v>
      </c>
      <c r="D1199" s="1" t="s">
        <v>9340</v>
      </c>
      <c r="E1199" s="1">
        <v>1198</v>
      </c>
      <c r="F1199" s="1">
        <v>6</v>
      </c>
      <c r="G1199" s="1" t="s">
        <v>2529</v>
      </c>
      <c r="H1199" s="1" t="s">
        <v>4196</v>
      </c>
      <c r="I1199" s="1">
        <v>21</v>
      </c>
      <c r="L1199" s="1">
        <v>3</v>
      </c>
      <c r="M1199" s="1" t="s">
        <v>8498</v>
      </c>
      <c r="N1199" s="1" t="s">
        <v>6949</v>
      </c>
      <c r="S1199" s="1" t="s">
        <v>49</v>
      </c>
      <c r="T1199" s="1" t="s">
        <v>967</v>
      </c>
      <c r="W1199" s="1" t="s">
        <v>97</v>
      </c>
      <c r="X1199" s="1" t="s">
        <v>8788</v>
      </c>
      <c r="Y1199" s="1" t="s">
        <v>10</v>
      </c>
      <c r="Z1199" s="1" t="s">
        <v>4364</v>
      </c>
      <c r="AC1199" s="1">
        <v>55</v>
      </c>
      <c r="AD1199" s="1" t="s">
        <v>353</v>
      </c>
      <c r="AE1199" s="1" t="s">
        <v>5235</v>
      </c>
      <c r="AJ1199" s="1" t="s">
        <v>17</v>
      </c>
      <c r="AK1199" s="1" t="s">
        <v>5254</v>
      </c>
      <c r="AL1199" s="1" t="s">
        <v>88</v>
      </c>
      <c r="AM1199" s="1" t="s">
        <v>7489</v>
      </c>
      <c r="AT1199" s="1" t="s">
        <v>110</v>
      </c>
      <c r="AU1199" s="1" t="s">
        <v>4271</v>
      </c>
      <c r="AV1199" s="1" t="s">
        <v>3278</v>
      </c>
      <c r="AW1199" s="1" t="s">
        <v>5537</v>
      </c>
      <c r="BG1199" s="1" t="s">
        <v>855</v>
      </c>
      <c r="BH1199" s="1" t="s">
        <v>5338</v>
      </c>
      <c r="BI1199" s="1" t="s">
        <v>1378</v>
      </c>
      <c r="BJ1199" s="1" t="s">
        <v>6108</v>
      </c>
      <c r="BK1199" s="1" t="s">
        <v>1304</v>
      </c>
      <c r="BL1199" s="1" t="s">
        <v>5334</v>
      </c>
      <c r="BM1199" s="1" t="s">
        <v>3279</v>
      </c>
      <c r="BN1199" s="1" t="s">
        <v>6566</v>
      </c>
      <c r="BO1199" s="1" t="s">
        <v>110</v>
      </c>
      <c r="BP1199" s="1" t="s">
        <v>4271</v>
      </c>
      <c r="BQ1199" s="1" t="s">
        <v>3280</v>
      </c>
      <c r="BR1199" s="1" t="s">
        <v>7000</v>
      </c>
      <c r="BS1199" s="1" t="s">
        <v>1016</v>
      </c>
      <c r="BT1199" s="1" t="s">
        <v>5264</v>
      </c>
    </row>
    <row r="1200" spans="1:31" ht="13.5" customHeight="1">
      <c r="A1200" s="5" t="str">
        <f t="shared" si="61"/>
        <v>1861_화현내_0190</v>
      </c>
      <c r="B1200" s="1">
        <v>1861</v>
      </c>
      <c r="C1200" s="1" t="s">
        <v>9339</v>
      </c>
      <c r="D1200" s="1" t="s">
        <v>9340</v>
      </c>
      <c r="E1200" s="1">
        <v>1199</v>
      </c>
      <c r="F1200" s="1">
        <v>6</v>
      </c>
      <c r="G1200" s="1" t="s">
        <v>2529</v>
      </c>
      <c r="H1200" s="1" t="s">
        <v>4196</v>
      </c>
      <c r="I1200" s="1">
        <v>21</v>
      </c>
      <c r="L1200" s="1">
        <v>3</v>
      </c>
      <c r="M1200" s="1" t="s">
        <v>8498</v>
      </c>
      <c r="N1200" s="1" t="s">
        <v>6949</v>
      </c>
      <c r="S1200" s="1" t="s">
        <v>297</v>
      </c>
      <c r="T1200" s="1" t="s">
        <v>4258</v>
      </c>
      <c r="AC1200" s="1">
        <v>12</v>
      </c>
      <c r="AD1200" s="1" t="s">
        <v>98</v>
      </c>
      <c r="AE1200" s="1" t="s">
        <v>5192</v>
      </c>
    </row>
    <row r="1201" spans="1:72" ht="13.5" customHeight="1">
      <c r="A1201" s="5" t="str">
        <f t="shared" si="61"/>
        <v>1861_화현내_0190</v>
      </c>
      <c r="B1201" s="1">
        <v>1861</v>
      </c>
      <c r="C1201" s="1" t="s">
        <v>9339</v>
      </c>
      <c r="D1201" s="1" t="s">
        <v>9340</v>
      </c>
      <c r="E1201" s="1">
        <v>1200</v>
      </c>
      <c r="F1201" s="1">
        <v>6</v>
      </c>
      <c r="G1201" s="1" t="s">
        <v>2529</v>
      </c>
      <c r="H1201" s="1" t="s">
        <v>4196</v>
      </c>
      <c r="I1201" s="1">
        <v>21</v>
      </c>
      <c r="L1201" s="1">
        <v>4</v>
      </c>
      <c r="M1201" s="1" t="s">
        <v>8499</v>
      </c>
      <c r="N1201" s="1" t="s">
        <v>8500</v>
      </c>
      <c r="T1201" s="1" t="s">
        <v>8903</v>
      </c>
      <c r="U1201" s="1" t="s">
        <v>110</v>
      </c>
      <c r="V1201" s="1" t="s">
        <v>4271</v>
      </c>
      <c r="W1201" s="1" t="s">
        <v>160</v>
      </c>
      <c r="X1201" s="1" t="s">
        <v>4340</v>
      </c>
      <c r="Y1201" s="1" t="s">
        <v>3281</v>
      </c>
      <c r="Z1201" s="1" t="s">
        <v>4656</v>
      </c>
      <c r="AC1201" s="1">
        <v>24</v>
      </c>
      <c r="AD1201" s="1" t="s">
        <v>279</v>
      </c>
      <c r="AE1201" s="1" t="s">
        <v>5228</v>
      </c>
      <c r="AJ1201" s="1" t="s">
        <v>17</v>
      </c>
      <c r="AK1201" s="1" t="s">
        <v>5254</v>
      </c>
      <c r="AL1201" s="1" t="s">
        <v>95</v>
      </c>
      <c r="AM1201" s="1" t="s">
        <v>5256</v>
      </c>
      <c r="AT1201" s="1" t="s">
        <v>110</v>
      </c>
      <c r="AU1201" s="1" t="s">
        <v>4271</v>
      </c>
      <c r="AV1201" s="1" t="s">
        <v>3282</v>
      </c>
      <c r="AW1201" s="1" t="s">
        <v>5536</v>
      </c>
      <c r="BG1201" s="1" t="s">
        <v>110</v>
      </c>
      <c r="BH1201" s="1" t="s">
        <v>4271</v>
      </c>
      <c r="BI1201" s="1" t="s">
        <v>2575</v>
      </c>
      <c r="BJ1201" s="1" t="s">
        <v>5559</v>
      </c>
      <c r="BK1201" s="1" t="s">
        <v>1304</v>
      </c>
      <c r="BL1201" s="1" t="s">
        <v>5334</v>
      </c>
      <c r="BM1201" s="1" t="s">
        <v>3283</v>
      </c>
      <c r="BN1201" s="1" t="s">
        <v>6565</v>
      </c>
      <c r="BO1201" s="1" t="s">
        <v>105</v>
      </c>
      <c r="BP1201" s="1" t="s">
        <v>4280</v>
      </c>
      <c r="BQ1201" s="1" t="s">
        <v>3284</v>
      </c>
      <c r="BR1201" s="1" t="s">
        <v>6999</v>
      </c>
      <c r="BS1201" s="1" t="s">
        <v>212</v>
      </c>
      <c r="BT1201" s="1" t="s">
        <v>4706</v>
      </c>
    </row>
    <row r="1202" spans="1:31" ht="13.5" customHeight="1">
      <c r="A1202" s="5" t="str">
        <f t="shared" si="61"/>
        <v>1861_화현내_0190</v>
      </c>
      <c r="B1202" s="1">
        <v>1861</v>
      </c>
      <c r="C1202" s="1" t="s">
        <v>9339</v>
      </c>
      <c r="D1202" s="1" t="s">
        <v>9340</v>
      </c>
      <c r="E1202" s="1">
        <v>1201</v>
      </c>
      <c r="F1202" s="1">
        <v>6</v>
      </c>
      <c r="G1202" s="1" t="s">
        <v>2529</v>
      </c>
      <c r="H1202" s="1" t="s">
        <v>4196</v>
      </c>
      <c r="I1202" s="1">
        <v>21</v>
      </c>
      <c r="L1202" s="1">
        <v>4</v>
      </c>
      <c r="M1202" s="1" t="s">
        <v>8499</v>
      </c>
      <c r="N1202" s="1" t="s">
        <v>8500</v>
      </c>
      <c r="S1202" s="1" t="s">
        <v>96</v>
      </c>
      <c r="T1202" s="1" t="s">
        <v>4261</v>
      </c>
      <c r="W1202" s="1" t="s">
        <v>334</v>
      </c>
      <c r="X1202" s="1" t="s">
        <v>4352</v>
      </c>
      <c r="Y1202" s="1" t="s">
        <v>10</v>
      </c>
      <c r="Z1202" s="1" t="s">
        <v>4364</v>
      </c>
      <c r="AC1202" s="1">
        <v>76</v>
      </c>
      <c r="AD1202" s="1" t="s">
        <v>757</v>
      </c>
      <c r="AE1202" s="1" t="s">
        <v>5206</v>
      </c>
    </row>
    <row r="1203" spans="1:72" ht="13.5" customHeight="1">
      <c r="A1203" s="5" t="str">
        <f aca="true" t="shared" si="62" ref="A1203:A1228">HYPERLINK("http://kyu.snu.ac.kr/sdhj/index.jsp?type=hj/GK14782_00IH_0001_0191.jpg","1861_화현내_0191")</f>
        <v>1861_화현내_0191</v>
      </c>
      <c r="B1203" s="1">
        <v>1861</v>
      </c>
      <c r="C1203" s="1" t="s">
        <v>9339</v>
      </c>
      <c r="D1203" s="1" t="s">
        <v>9340</v>
      </c>
      <c r="E1203" s="1">
        <v>1202</v>
      </c>
      <c r="F1203" s="1">
        <v>6</v>
      </c>
      <c r="G1203" s="1" t="s">
        <v>2529</v>
      </c>
      <c r="H1203" s="1" t="s">
        <v>4196</v>
      </c>
      <c r="I1203" s="1">
        <v>21</v>
      </c>
      <c r="L1203" s="1">
        <v>5</v>
      </c>
      <c r="M1203" s="1" t="s">
        <v>8501</v>
      </c>
      <c r="N1203" s="1" t="s">
        <v>4208</v>
      </c>
      <c r="T1203" s="1" t="s">
        <v>8749</v>
      </c>
      <c r="U1203" s="1" t="s">
        <v>110</v>
      </c>
      <c r="V1203" s="1" t="s">
        <v>4271</v>
      </c>
      <c r="W1203" s="1" t="s">
        <v>219</v>
      </c>
      <c r="X1203" s="1" t="s">
        <v>4346</v>
      </c>
      <c r="Y1203" s="1" t="s">
        <v>3216</v>
      </c>
      <c r="Z1203" s="1" t="s">
        <v>4655</v>
      </c>
      <c r="AC1203" s="1">
        <v>67</v>
      </c>
      <c r="AD1203" s="1" t="s">
        <v>1042</v>
      </c>
      <c r="AE1203" s="1" t="s">
        <v>5220</v>
      </c>
      <c r="AJ1203" s="1" t="s">
        <v>17</v>
      </c>
      <c r="AK1203" s="1" t="s">
        <v>5254</v>
      </c>
      <c r="AL1203" s="1" t="s">
        <v>3285</v>
      </c>
      <c r="AM1203" s="1" t="s">
        <v>5288</v>
      </c>
      <c r="AT1203" s="1" t="s">
        <v>110</v>
      </c>
      <c r="AU1203" s="1" t="s">
        <v>4271</v>
      </c>
      <c r="AV1203" s="1" t="s">
        <v>1123</v>
      </c>
      <c r="AW1203" s="1" t="s">
        <v>5535</v>
      </c>
      <c r="BG1203" s="1" t="s">
        <v>110</v>
      </c>
      <c r="BH1203" s="1" t="s">
        <v>4271</v>
      </c>
      <c r="BI1203" s="1" t="s">
        <v>3286</v>
      </c>
      <c r="BJ1203" s="1" t="s">
        <v>6107</v>
      </c>
      <c r="BK1203" s="1" t="s">
        <v>110</v>
      </c>
      <c r="BL1203" s="1" t="s">
        <v>4271</v>
      </c>
      <c r="BM1203" s="1" t="s">
        <v>3287</v>
      </c>
      <c r="BN1203" s="1" t="s">
        <v>6564</v>
      </c>
      <c r="BO1203" s="1" t="s">
        <v>110</v>
      </c>
      <c r="BP1203" s="1" t="s">
        <v>4271</v>
      </c>
      <c r="BQ1203" s="1" t="s">
        <v>3288</v>
      </c>
      <c r="BR1203" s="1" t="s">
        <v>6998</v>
      </c>
      <c r="BS1203" s="1" t="s">
        <v>66</v>
      </c>
      <c r="BT1203" s="1" t="s">
        <v>5293</v>
      </c>
    </row>
    <row r="1204" spans="1:72" ht="13.5" customHeight="1">
      <c r="A1204" s="5" t="str">
        <f t="shared" si="62"/>
        <v>1861_화현내_0191</v>
      </c>
      <c r="B1204" s="1">
        <v>1861</v>
      </c>
      <c r="C1204" s="1" t="s">
        <v>9339</v>
      </c>
      <c r="D1204" s="1" t="s">
        <v>9340</v>
      </c>
      <c r="E1204" s="1">
        <v>1203</v>
      </c>
      <c r="F1204" s="1">
        <v>6</v>
      </c>
      <c r="G1204" s="1" t="s">
        <v>2529</v>
      </c>
      <c r="H1204" s="1" t="s">
        <v>4196</v>
      </c>
      <c r="I1204" s="1">
        <v>21</v>
      </c>
      <c r="L1204" s="1">
        <v>5</v>
      </c>
      <c r="M1204" s="1" t="s">
        <v>8501</v>
      </c>
      <c r="N1204" s="1" t="s">
        <v>4208</v>
      </c>
      <c r="S1204" s="1" t="s">
        <v>49</v>
      </c>
      <c r="T1204" s="1" t="s">
        <v>967</v>
      </c>
      <c r="W1204" s="1" t="s">
        <v>160</v>
      </c>
      <c r="X1204" s="1" t="s">
        <v>4340</v>
      </c>
      <c r="Y1204" s="1" t="s">
        <v>10</v>
      </c>
      <c r="Z1204" s="1" t="s">
        <v>4364</v>
      </c>
      <c r="AC1204" s="1">
        <v>70</v>
      </c>
      <c r="AD1204" s="1" t="s">
        <v>693</v>
      </c>
      <c r="AE1204" s="1" t="s">
        <v>5213</v>
      </c>
      <c r="AJ1204" s="1" t="s">
        <v>17</v>
      </c>
      <c r="AK1204" s="1" t="s">
        <v>5254</v>
      </c>
      <c r="AL1204" s="1" t="s">
        <v>95</v>
      </c>
      <c r="AM1204" s="1" t="s">
        <v>5256</v>
      </c>
      <c r="AT1204" s="1" t="s">
        <v>110</v>
      </c>
      <c r="AU1204" s="1" t="s">
        <v>4271</v>
      </c>
      <c r="AV1204" s="1" t="s">
        <v>295</v>
      </c>
      <c r="AW1204" s="1" t="s">
        <v>5183</v>
      </c>
      <c r="BG1204" s="1" t="s">
        <v>110</v>
      </c>
      <c r="BH1204" s="1" t="s">
        <v>4271</v>
      </c>
      <c r="BI1204" s="1" t="s">
        <v>3246</v>
      </c>
      <c r="BJ1204" s="1" t="s">
        <v>6106</v>
      </c>
      <c r="BK1204" s="1" t="s">
        <v>1304</v>
      </c>
      <c r="BL1204" s="1" t="s">
        <v>5334</v>
      </c>
      <c r="BM1204" s="1" t="s">
        <v>3289</v>
      </c>
      <c r="BN1204" s="1" t="s">
        <v>5635</v>
      </c>
      <c r="BO1204" s="1" t="s">
        <v>105</v>
      </c>
      <c r="BP1204" s="1" t="s">
        <v>4280</v>
      </c>
      <c r="BQ1204" s="1" t="s">
        <v>3290</v>
      </c>
      <c r="BR1204" s="1" t="s">
        <v>6997</v>
      </c>
      <c r="BS1204" s="1" t="s">
        <v>141</v>
      </c>
      <c r="BT1204" s="1" t="s">
        <v>5296</v>
      </c>
    </row>
    <row r="1205" spans="1:29" ht="13.5" customHeight="1">
      <c r="A1205" s="5" t="str">
        <f t="shared" si="62"/>
        <v>1861_화현내_0191</v>
      </c>
      <c r="B1205" s="1">
        <v>1861</v>
      </c>
      <c r="C1205" s="1" t="s">
        <v>9339</v>
      </c>
      <c r="D1205" s="1" t="s">
        <v>9340</v>
      </c>
      <c r="E1205" s="1">
        <v>1204</v>
      </c>
      <c r="F1205" s="1">
        <v>6</v>
      </c>
      <c r="G1205" s="1" t="s">
        <v>2529</v>
      </c>
      <c r="H1205" s="1" t="s">
        <v>4196</v>
      </c>
      <c r="I1205" s="1">
        <v>21</v>
      </c>
      <c r="L1205" s="1">
        <v>5</v>
      </c>
      <c r="M1205" s="1" t="s">
        <v>8501</v>
      </c>
      <c r="N1205" s="1" t="s">
        <v>4208</v>
      </c>
      <c r="S1205" s="1" t="s">
        <v>181</v>
      </c>
      <c r="T1205" s="1" t="s">
        <v>4259</v>
      </c>
      <c r="Y1205" s="1" t="s">
        <v>1174</v>
      </c>
      <c r="Z1205" s="1" t="s">
        <v>4563</v>
      </c>
      <c r="AC1205" s="1">
        <v>35</v>
      </c>
    </row>
    <row r="1206" spans="1:31" ht="13.5" customHeight="1">
      <c r="A1206" s="5" t="str">
        <f t="shared" si="62"/>
        <v>1861_화현내_0191</v>
      </c>
      <c r="B1206" s="1">
        <v>1861</v>
      </c>
      <c r="C1206" s="1" t="s">
        <v>9339</v>
      </c>
      <c r="D1206" s="1" t="s">
        <v>9340</v>
      </c>
      <c r="E1206" s="1">
        <v>1205</v>
      </c>
      <c r="F1206" s="1">
        <v>6</v>
      </c>
      <c r="G1206" s="1" t="s">
        <v>2529</v>
      </c>
      <c r="H1206" s="1" t="s">
        <v>4196</v>
      </c>
      <c r="I1206" s="1">
        <v>21</v>
      </c>
      <c r="L1206" s="1">
        <v>5</v>
      </c>
      <c r="M1206" s="1" t="s">
        <v>8501</v>
      </c>
      <c r="N1206" s="1" t="s">
        <v>4208</v>
      </c>
      <c r="S1206" s="1" t="s">
        <v>184</v>
      </c>
      <c r="T1206" s="1" t="s">
        <v>4260</v>
      </c>
      <c r="W1206" s="1" t="s">
        <v>38</v>
      </c>
      <c r="X1206" s="1" t="s">
        <v>4338</v>
      </c>
      <c r="Y1206" s="1" t="s">
        <v>10</v>
      </c>
      <c r="Z1206" s="1" t="s">
        <v>4364</v>
      </c>
      <c r="AC1206" s="1">
        <v>35</v>
      </c>
      <c r="AD1206" s="1" t="s">
        <v>205</v>
      </c>
      <c r="AE1206" s="1" t="s">
        <v>5214</v>
      </c>
    </row>
    <row r="1207" spans="1:72" ht="13.5" customHeight="1">
      <c r="A1207" s="5" t="str">
        <f t="shared" si="62"/>
        <v>1861_화현내_0191</v>
      </c>
      <c r="B1207" s="1">
        <v>1861</v>
      </c>
      <c r="C1207" s="1" t="s">
        <v>9339</v>
      </c>
      <c r="D1207" s="1" t="s">
        <v>9340</v>
      </c>
      <c r="E1207" s="1">
        <v>1206</v>
      </c>
      <c r="F1207" s="1">
        <v>6</v>
      </c>
      <c r="G1207" s="1" t="s">
        <v>2529</v>
      </c>
      <c r="H1207" s="1" t="s">
        <v>4196</v>
      </c>
      <c r="I1207" s="1">
        <v>22</v>
      </c>
      <c r="J1207" s="1" t="s">
        <v>3291</v>
      </c>
      <c r="K1207" s="1" t="s">
        <v>7411</v>
      </c>
      <c r="L1207" s="1">
        <v>1</v>
      </c>
      <c r="M1207" s="1" t="s">
        <v>8502</v>
      </c>
      <c r="N1207" s="1" t="s">
        <v>8503</v>
      </c>
      <c r="T1207" s="1" t="s">
        <v>8770</v>
      </c>
      <c r="U1207" s="1" t="s">
        <v>110</v>
      </c>
      <c r="V1207" s="1" t="s">
        <v>4271</v>
      </c>
      <c r="W1207" s="1" t="s">
        <v>3292</v>
      </c>
      <c r="X1207" s="1" t="s">
        <v>9241</v>
      </c>
      <c r="Y1207" s="1" t="s">
        <v>1398</v>
      </c>
      <c r="Z1207" s="1" t="s">
        <v>4654</v>
      </c>
      <c r="AC1207" s="1">
        <v>50</v>
      </c>
      <c r="AD1207" s="1" t="s">
        <v>167</v>
      </c>
      <c r="AE1207" s="1" t="s">
        <v>5216</v>
      </c>
      <c r="AJ1207" s="1" t="s">
        <v>17</v>
      </c>
      <c r="AK1207" s="1" t="s">
        <v>5254</v>
      </c>
      <c r="AL1207" s="1" t="s">
        <v>146</v>
      </c>
      <c r="AM1207" s="1" t="s">
        <v>5287</v>
      </c>
      <c r="AT1207" s="1" t="s">
        <v>110</v>
      </c>
      <c r="AU1207" s="1" t="s">
        <v>4271</v>
      </c>
      <c r="AV1207" s="1" t="s">
        <v>3293</v>
      </c>
      <c r="AW1207" s="1" t="s">
        <v>4803</v>
      </c>
      <c r="BG1207" s="1" t="s">
        <v>110</v>
      </c>
      <c r="BH1207" s="1" t="s">
        <v>4271</v>
      </c>
      <c r="BI1207" s="1" t="s">
        <v>3294</v>
      </c>
      <c r="BJ1207" s="1" t="s">
        <v>6069</v>
      </c>
      <c r="BK1207" s="1" t="s">
        <v>110</v>
      </c>
      <c r="BL1207" s="1" t="s">
        <v>4271</v>
      </c>
      <c r="BM1207" s="1" t="s">
        <v>3295</v>
      </c>
      <c r="BN1207" s="1" t="s">
        <v>5603</v>
      </c>
      <c r="BO1207" s="1" t="s">
        <v>110</v>
      </c>
      <c r="BP1207" s="1" t="s">
        <v>4271</v>
      </c>
      <c r="BQ1207" s="1" t="s">
        <v>3296</v>
      </c>
      <c r="BR1207" s="1" t="s">
        <v>6996</v>
      </c>
      <c r="BS1207" s="1" t="s">
        <v>41</v>
      </c>
      <c r="BT1207" s="1" t="s">
        <v>5259</v>
      </c>
    </row>
    <row r="1208" spans="1:72" ht="13.5" customHeight="1">
      <c r="A1208" s="5" t="str">
        <f t="shared" si="62"/>
        <v>1861_화현내_0191</v>
      </c>
      <c r="B1208" s="1">
        <v>1861</v>
      </c>
      <c r="C1208" s="1" t="s">
        <v>9339</v>
      </c>
      <c r="D1208" s="1" t="s">
        <v>9340</v>
      </c>
      <c r="E1208" s="1">
        <v>1207</v>
      </c>
      <c r="F1208" s="1">
        <v>6</v>
      </c>
      <c r="G1208" s="1" t="s">
        <v>2529</v>
      </c>
      <c r="H1208" s="1" t="s">
        <v>4196</v>
      </c>
      <c r="I1208" s="1">
        <v>22</v>
      </c>
      <c r="L1208" s="1">
        <v>1</v>
      </c>
      <c r="M1208" s="1" t="s">
        <v>8502</v>
      </c>
      <c r="N1208" s="1" t="s">
        <v>8503</v>
      </c>
      <c r="S1208" s="1" t="s">
        <v>49</v>
      </c>
      <c r="T1208" s="1" t="s">
        <v>967</v>
      </c>
      <c r="W1208" s="1" t="s">
        <v>139</v>
      </c>
      <c r="X1208" s="1" t="s">
        <v>8943</v>
      </c>
      <c r="Y1208" s="1" t="s">
        <v>10</v>
      </c>
      <c r="Z1208" s="1" t="s">
        <v>4364</v>
      </c>
      <c r="AC1208" s="1">
        <v>48</v>
      </c>
      <c r="AJ1208" s="1" t="s">
        <v>17</v>
      </c>
      <c r="AK1208" s="1" t="s">
        <v>5254</v>
      </c>
      <c r="AL1208" s="1" t="s">
        <v>141</v>
      </c>
      <c r="AM1208" s="1" t="s">
        <v>5296</v>
      </c>
      <c r="AT1208" s="1" t="s">
        <v>110</v>
      </c>
      <c r="AU1208" s="1" t="s">
        <v>4271</v>
      </c>
      <c r="AV1208" s="1" t="s">
        <v>3297</v>
      </c>
      <c r="AW1208" s="1" t="s">
        <v>4601</v>
      </c>
      <c r="BG1208" s="1" t="s">
        <v>110</v>
      </c>
      <c r="BH1208" s="1" t="s">
        <v>4271</v>
      </c>
      <c r="BI1208" s="1" t="s">
        <v>2545</v>
      </c>
      <c r="BJ1208" s="1" t="s">
        <v>6105</v>
      </c>
      <c r="BK1208" s="1" t="s">
        <v>110</v>
      </c>
      <c r="BL1208" s="1" t="s">
        <v>4271</v>
      </c>
      <c r="BM1208" s="1" t="s">
        <v>3298</v>
      </c>
      <c r="BN1208" s="1" t="s">
        <v>6173</v>
      </c>
      <c r="BO1208" s="1" t="s">
        <v>105</v>
      </c>
      <c r="BP1208" s="1" t="s">
        <v>4280</v>
      </c>
      <c r="BQ1208" s="1" t="s">
        <v>3299</v>
      </c>
      <c r="BR1208" s="1" t="s">
        <v>6995</v>
      </c>
      <c r="BS1208" s="1" t="s">
        <v>95</v>
      </c>
      <c r="BT1208" s="1" t="s">
        <v>5256</v>
      </c>
    </row>
    <row r="1209" spans="1:29" ht="13.5" customHeight="1">
      <c r="A1209" s="5" t="str">
        <f t="shared" si="62"/>
        <v>1861_화현내_0191</v>
      </c>
      <c r="B1209" s="1">
        <v>1861</v>
      </c>
      <c r="C1209" s="1" t="s">
        <v>9339</v>
      </c>
      <c r="D1209" s="1" t="s">
        <v>9340</v>
      </c>
      <c r="E1209" s="1">
        <v>1208</v>
      </c>
      <c r="F1209" s="1">
        <v>6</v>
      </c>
      <c r="G1209" s="1" t="s">
        <v>2529</v>
      </c>
      <c r="H1209" s="1" t="s">
        <v>4196</v>
      </c>
      <c r="I1209" s="1">
        <v>22</v>
      </c>
      <c r="L1209" s="1">
        <v>1</v>
      </c>
      <c r="M1209" s="1" t="s">
        <v>8502</v>
      </c>
      <c r="N1209" s="1" t="s">
        <v>8503</v>
      </c>
      <c r="S1209" s="1" t="s">
        <v>181</v>
      </c>
      <c r="T1209" s="1" t="s">
        <v>4259</v>
      </c>
      <c r="Y1209" s="1" t="s">
        <v>3300</v>
      </c>
      <c r="Z1209" s="1" t="s">
        <v>4653</v>
      </c>
      <c r="AC1209" s="1">
        <v>20</v>
      </c>
    </row>
    <row r="1210" spans="1:29" ht="13.5" customHeight="1">
      <c r="A1210" s="5" t="str">
        <f t="shared" si="62"/>
        <v>1861_화현내_0191</v>
      </c>
      <c r="B1210" s="1">
        <v>1861</v>
      </c>
      <c r="C1210" s="1" t="s">
        <v>9339</v>
      </c>
      <c r="D1210" s="1" t="s">
        <v>9340</v>
      </c>
      <c r="E1210" s="1">
        <v>1209</v>
      </c>
      <c r="F1210" s="1">
        <v>6</v>
      </c>
      <c r="G1210" s="1" t="s">
        <v>2529</v>
      </c>
      <c r="H1210" s="1" t="s">
        <v>4196</v>
      </c>
      <c r="I1210" s="1">
        <v>22</v>
      </c>
      <c r="L1210" s="1">
        <v>1</v>
      </c>
      <c r="M1210" s="1" t="s">
        <v>8502</v>
      </c>
      <c r="N1210" s="1" t="s">
        <v>8503</v>
      </c>
      <c r="S1210" s="1" t="s">
        <v>181</v>
      </c>
      <c r="T1210" s="1" t="s">
        <v>4259</v>
      </c>
      <c r="Y1210" s="1" t="s">
        <v>3301</v>
      </c>
      <c r="Z1210" s="1" t="s">
        <v>4652</v>
      </c>
      <c r="AC1210" s="1">
        <v>10</v>
      </c>
    </row>
    <row r="1211" spans="1:72" ht="13.5" customHeight="1">
      <c r="A1211" s="5" t="str">
        <f t="shared" si="62"/>
        <v>1861_화현내_0191</v>
      </c>
      <c r="B1211" s="1">
        <v>1861</v>
      </c>
      <c r="C1211" s="1" t="s">
        <v>9339</v>
      </c>
      <c r="D1211" s="1" t="s">
        <v>9340</v>
      </c>
      <c r="E1211" s="1">
        <v>1210</v>
      </c>
      <c r="F1211" s="1">
        <v>6</v>
      </c>
      <c r="G1211" s="1" t="s">
        <v>2529</v>
      </c>
      <c r="H1211" s="1" t="s">
        <v>4196</v>
      </c>
      <c r="I1211" s="1">
        <v>22</v>
      </c>
      <c r="L1211" s="1">
        <v>2</v>
      </c>
      <c r="M1211" s="1" t="s">
        <v>8504</v>
      </c>
      <c r="N1211" s="1" t="s">
        <v>8505</v>
      </c>
      <c r="T1211" s="1" t="s">
        <v>8817</v>
      </c>
      <c r="U1211" s="1" t="s">
        <v>110</v>
      </c>
      <c r="V1211" s="1" t="s">
        <v>4271</v>
      </c>
      <c r="W1211" s="1" t="s">
        <v>97</v>
      </c>
      <c r="X1211" s="1" t="s">
        <v>8818</v>
      </c>
      <c r="Y1211" s="1" t="s">
        <v>3302</v>
      </c>
      <c r="Z1211" s="1" t="s">
        <v>4468</v>
      </c>
      <c r="AC1211" s="1">
        <v>44</v>
      </c>
      <c r="AD1211" s="1" t="s">
        <v>83</v>
      </c>
      <c r="AE1211" s="1" t="s">
        <v>5209</v>
      </c>
      <c r="AJ1211" s="1" t="s">
        <v>17</v>
      </c>
      <c r="AK1211" s="1" t="s">
        <v>5254</v>
      </c>
      <c r="AL1211" s="1" t="s">
        <v>88</v>
      </c>
      <c r="AM1211" s="1" t="s">
        <v>7489</v>
      </c>
      <c r="AT1211" s="1" t="s">
        <v>110</v>
      </c>
      <c r="AU1211" s="1" t="s">
        <v>4271</v>
      </c>
      <c r="AV1211" s="1" t="s">
        <v>3303</v>
      </c>
      <c r="AW1211" s="1" t="s">
        <v>5534</v>
      </c>
      <c r="BG1211" s="1" t="s">
        <v>110</v>
      </c>
      <c r="BH1211" s="1" t="s">
        <v>4271</v>
      </c>
      <c r="BI1211" s="1" t="s">
        <v>3017</v>
      </c>
      <c r="BJ1211" s="1" t="s">
        <v>5983</v>
      </c>
      <c r="BK1211" s="1" t="s">
        <v>2899</v>
      </c>
      <c r="BL1211" s="1" t="s">
        <v>5333</v>
      </c>
      <c r="BM1211" s="1" t="s">
        <v>3304</v>
      </c>
      <c r="BN1211" s="1" t="s">
        <v>4634</v>
      </c>
      <c r="BO1211" s="1" t="s">
        <v>110</v>
      </c>
      <c r="BP1211" s="1" t="s">
        <v>4271</v>
      </c>
      <c r="BQ1211" s="1" t="s">
        <v>3305</v>
      </c>
      <c r="BR1211" s="1" t="s">
        <v>7857</v>
      </c>
      <c r="BS1211" s="1" t="s">
        <v>141</v>
      </c>
      <c r="BT1211" s="1" t="s">
        <v>5296</v>
      </c>
    </row>
    <row r="1212" spans="1:72" ht="13.5" customHeight="1">
      <c r="A1212" s="5" t="str">
        <f t="shared" si="62"/>
        <v>1861_화현내_0191</v>
      </c>
      <c r="B1212" s="1">
        <v>1861</v>
      </c>
      <c r="C1212" s="1" t="s">
        <v>9339</v>
      </c>
      <c r="D1212" s="1" t="s">
        <v>9340</v>
      </c>
      <c r="E1212" s="1">
        <v>1211</v>
      </c>
      <c r="F1212" s="1">
        <v>6</v>
      </c>
      <c r="G1212" s="1" t="s">
        <v>2529</v>
      </c>
      <c r="H1212" s="1" t="s">
        <v>4196</v>
      </c>
      <c r="I1212" s="1">
        <v>22</v>
      </c>
      <c r="L1212" s="1">
        <v>2</v>
      </c>
      <c r="M1212" s="1" t="s">
        <v>8504</v>
      </c>
      <c r="N1212" s="1" t="s">
        <v>8505</v>
      </c>
      <c r="S1212" s="1" t="s">
        <v>49</v>
      </c>
      <c r="T1212" s="1" t="s">
        <v>967</v>
      </c>
      <c r="W1212" s="1" t="s">
        <v>38</v>
      </c>
      <c r="X1212" s="1" t="s">
        <v>4338</v>
      </c>
      <c r="Y1212" s="1" t="s">
        <v>10</v>
      </c>
      <c r="Z1212" s="1" t="s">
        <v>4364</v>
      </c>
      <c r="AC1212" s="1">
        <v>53</v>
      </c>
      <c r="AD1212" s="1" t="s">
        <v>103</v>
      </c>
      <c r="AE1212" s="1" t="s">
        <v>5215</v>
      </c>
      <c r="AJ1212" s="1" t="s">
        <v>17</v>
      </c>
      <c r="AK1212" s="1" t="s">
        <v>5254</v>
      </c>
      <c r="AL1212" s="1" t="s">
        <v>41</v>
      </c>
      <c r="AM1212" s="1" t="s">
        <v>5259</v>
      </c>
      <c r="AT1212" s="1" t="s">
        <v>1503</v>
      </c>
      <c r="AU1212" s="1" t="s">
        <v>5336</v>
      </c>
      <c r="AV1212" s="1" t="s">
        <v>1862</v>
      </c>
      <c r="AW1212" s="1" t="s">
        <v>5517</v>
      </c>
      <c r="BG1212" s="1" t="s">
        <v>1304</v>
      </c>
      <c r="BH1212" s="1" t="s">
        <v>5334</v>
      </c>
      <c r="BI1212" s="1" t="s">
        <v>3306</v>
      </c>
      <c r="BJ1212" s="1" t="s">
        <v>6090</v>
      </c>
      <c r="BK1212" s="1" t="s">
        <v>1304</v>
      </c>
      <c r="BL1212" s="1" t="s">
        <v>5334</v>
      </c>
      <c r="BM1212" s="1" t="s">
        <v>1189</v>
      </c>
      <c r="BN1212" s="1" t="s">
        <v>5793</v>
      </c>
      <c r="BO1212" s="1" t="s">
        <v>105</v>
      </c>
      <c r="BP1212" s="1" t="s">
        <v>4280</v>
      </c>
      <c r="BQ1212" s="1" t="s">
        <v>3307</v>
      </c>
      <c r="BR1212" s="1" t="s">
        <v>6988</v>
      </c>
      <c r="BS1212" s="1" t="s">
        <v>233</v>
      </c>
      <c r="BT1212" s="1" t="s">
        <v>5281</v>
      </c>
    </row>
    <row r="1213" spans="1:31" ht="13.5" customHeight="1">
      <c r="A1213" s="5" t="str">
        <f t="shared" si="62"/>
        <v>1861_화현내_0191</v>
      </c>
      <c r="B1213" s="1">
        <v>1861</v>
      </c>
      <c r="C1213" s="1" t="s">
        <v>9339</v>
      </c>
      <c r="D1213" s="1" t="s">
        <v>9340</v>
      </c>
      <c r="E1213" s="1">
        <v>1212</v>
      </c>
      <c r="F1213" s="1">
        <v>6</v>
      </c>
      <c r="G1213" s="1" t="s">
        <v>2529</v>
      </c>
      <c r="H1213" s="1" t="s">
        <v>4196</v>
      </c>
      <c r="I1213" s="1">
        <v>22</v>
      </c>
      <c r="L1213" s="1">
        <v>2</v>
      </c>
      <c r="M1213" s="1" t="s">
        <v>8504</v>
      </c>
      <c r="N1213" s="1" t="s">
        <v>8505</v>
      </c>
      <c r="S1213" s="1" t="s">
        <v>181</v>
      </c>
      <c r="T1213" s="1" t="s">
        <v>4259</v>
      </c>
      <c r="Y1213" s="1" t="s">
        <v>3308</v>
      </c>
      <c r="Z1213" s="1" t="s">
        <v>4651</v>
      </c>
      <c r="AC1213" s="1">
        <v>34</v>
      </c>
      <c r="AD1213" s="1" t="s">
        <v>394</v>
      </c>
      <c r="AE1213" s="1" t="s">
        <v>5230</v>
      </c>
    </row>
    <row r="1214" spans="1:29" ht="13.5" customHeight="1">
      <c r="A1214" s="5" t="str">
        <f t="shared" si="62"/>
        <v>1861_화현내_0191</v>
      </c>
      <c r="B1214" s="1">
        <v>1861</v>
      </c>
      <c r="C1214" s="1" t="s">
        <v>9339</v>
      </c>
      <c r="D1214" s="1" t="s">
        <v>9340</v>
      </c>
      <c r="E1214" s="1">
        <v>1213</v>
      </c>
      <c r="F1214" s="1">
        <v>6</v>
      </c>
      <c r="G1214" s="1" t="s">
        <v>2529</v>
      </c>
      <c r="H1214" s="1" t="s">
        <v>4196</v>
      </c>
      <c r="I1214" s="1">
        <v>22</v>
      </c>
      <c r="L1214" s="1">
        <v>2</v>
      </c>
      <c r="M1214" s="1" t="s">
        <v>8504</v>
      </c>
      <c r="N1214" s="1" t="s">
        <v>8505</v>
      </c>
      <c r="S1214" s="1" t="s">
        <v>184</v>
      </c>
      <c r="T1214" s="1" t="s">
        <v>4260</v>
      </c>
      <c r="W1214" s="1" t="s">
        <v>89</v>
      </c>
      <c r="X1214" s="1" t="s">
        <v>4357</v>
      </c>
      <c r="Y1214" s="1" t="s">
        <v>10</v>
      </c>
      <c r="Z1214" s="1" t="s">
        <v>4364</v>
      </c>
      <c r="AC1214" s="1">
        <v>34</v>
      </c>
    </row>
    <row r="1215" spans="1:31" ht="13.5" customHeight="1">
      <c r="A1215" s="5" t="str">
        <f t="shared" si="62"/>
        <v>1861_화현내_0191</v>
      </c>
      <c r="B1215" s="1">
        <v>1861</v>
      </c>
      <c r="C1215" s="1" t="s">
        <v>9339</v>
      </c>
      <c r="D1215" s="1" t="s">
        <v>9340</v>
      </c>
      <c r="E1215" s="1">
        <v>1214</v>
      </c>
      <c r="F1215" s="1">
        <v>6</v>
      </c>
      <c r="G1215" s="1" t="s">
        <v>2529</v>
      </c>
      <c r="H1215" s="1" t="s">
        <v>4196</v>
      </c>
      <c r="I1215" s="1">
        <v>22</v>
      </c>
      <c r="L1215" s="1">
        <v>2</v>
      </c>
      <c r="M1215" s="1" t="s">
        <v>8504</v>
      </c>
      <c r="N1215" s="1" t="s">
        <v>8505</v>
      </c>
      <c r="S1215" s="1" t="s">
        <v>181</v>
      </c>
      <c r="T1215" s="1" t="s">
        <v>4259</v>
      </c>
      <c r="Y1215" s="1" t="s">
        <v>3309</v>
      </c>
      <c r="Z1215" s="1" t="s">
        <v>4650</v>
      </c>
      <c r="AC1215" s="1">
        <v>24</v>
      </c>
      <c r="AD1215" s="1" t="s">
        <v>279</v>
      </c>
      <c r="AE1215" s="1" t="s">
        <v>5228</v>
      </c>
    </row>
    <row r="1216" spans="1:31" ht="13.5" customHeight="1">
      <c r="A1216" s="5" t="str">
        <f t="shared" si="62"/>
        <v>1861_화현내_0191</v>
      </c>
      <c r="B1216" s="1">
        <v>1861</v>
      </c>
      <c r="C1216" s="1" t="s">
        <v>9339</v>
      </c>
      <c r="D1216" s="1" t="s">
        <v>9340</v>
      </c>
      <c r="E1216" s="1">
        <v>1215</v>
      </c>
      <c r="F1216" s="1">
        <v>6</v>
      </c>
      <c r="G1216" s="1" t="s">
        <v>2529</v>
      </c>
      <c r="H1216" s="1" t="s">
        <v>4196</v>
      </c>
      <c r="I1216" s="1">
        <v>22</v>
      </c>
      <c r="L1216" s="1">
        <v>2</v>
      </c>
      <c r="M1216" s="1" t="s">
        <v>8504</v>
      </c>
      <c r="N1216" s="1" t="s">
        <v>8505</v>
      </c>
      <c r="S1216" s="1" t="s">
        <v>184</v>
      </c>
      <c r="T1216" s="1" t="s">
        <v>4260</v>
      </c>
      <c r="W1216" s="1" t="s">
        <v>97</v>
      </c>
      <c r="X1216" s="1" t="s">
        <v>8818</v>
      </c>
      <c r="Y1216" s="1" t="s">
        <v>10</v>
      </c>
      <c r="Z1216" s="1" t="s">
        <v>4364</v>
      </c>
      <c r="AD1216" s="1" t="s">
        <v>279</v>
      </c>
      <c r="AE1216" s="1" t="s">
        <v>5228</v>
      </c>
    </row>
    <row r="1217" spans="1:72" ht="13.5" customHeight="1">
      <c r="A1217" s="5" t="str">
        <f t="shared" si="62"/>
        <v>1861_화현내_0191</v>
      </c>
      <c r="B1217" s="1">
        <v>1861</v>
      </c>
      <c r="C1217" s="1" t="s">
        <v>9339</v>
      </c>
      <c r="D1217" s="1" t="s">
        <v>9340</v>
      </c>
      <c r="E1217" s="1">
        <v>1216</v>
      </c>
      <c r="F1217" s="1">
        <v>6</v>
      </c>
      <c r="G1217" s="1" t="s">
        <v>2529</v>
      </c>
      <c r="H1217" s="1" t="s">
        <v>4196</v>
      </c>
      <c r="I1217" s="1">
        <v>22</v>
      </c>
      <c r="L1217" s="1">
        <v>3</v>
      </c>
      <c r="M1217" s="1" t="s">
        <v>8506</v>
      </c>
      <c r="N1217" s="1" t="s">
        <v>8507</v>
      </c>
      <c r="T1217" s="1" t="s">
        <v>8817</v>
      </c>
      <c r="U1217" s="1" t="s">
        <v>3310</v>
      </c>
      <c r="V1217" s="1" t="s">
        <v>7435</v>
      </c>
      <c r="W1217" s="1" t="s">
        <v>160</v>
      </c>
      <c r="X1217" s="1" t="s">
        <v>4340</v>
      </c>
      <c r="Y1217" s="1" t="s">
        <v>568</v>
      </c>
      <c r="Z1217" s="1" t="s">
        <v>4649</v>
      </c>
      <c r="AC1217" s="1">
        <v>60</v>
      </c>
      <c r="AD1217" s="1" t="s">
        <v>755</v>
      </c>
      <c r="AE1217" s="1" t="s">
        <v>5205</v>
      </c>
      <c r="AJ1217" s="1" t="s">
        <v>17</v>
      </c>
      <c r="AK1217" s="1" t="s">
        <v>5254</v>
      </c>
      <c r="AL1217" s="1" t="s">
        <v>95</v>
      </c>
      <c r="AM1217" s="1" t="s">
        <v>5256</v>
      </c>
      <c r="AT1217" s="1" t="s">
        <v>3311</v>
      </c>
      <c r="AU1217" s="1" t="s">
        <v>5337</v>
      </c>
      <c r="AV1217" s="1" t="s">
        <v>3312</v>
      </c>
      <c r="AW1217" s="1" t="s">
        <v>7509</v>
      </c>
      <c r="BG1217" s="1" t="s">
        <v>1304</v>
      </c>
      <c r="BH1217" s="1" t="s">
        <v>5334</v>
      </c>
      <c r="BI1217" s="1" t="s">
        <v>3313</v>
      </c>
      <c r="BJ1217" s="1" t="s">
        <v>6104</v>
      </c>
      <c r="BK1217" s="1" t="s">
        <v>1304</v>
      </c>
      <c r="BL1217" s="1" t="s">
        <v>5334</v>
      </c>
      <c r="BM1217" s="1" t="s">
        <v>3314</v>
      </c>
      <c r="BN1217" s="1" t="s">
        <v>6563</v>
      </c>
      <c r="BO1217" s="1" t="s">
        <v>1304</v>
      </c>
      <c r="BP1217" s="1" t="s">
        <v>5334</v>
      </c>
      <c r="BQ1217" s="1" t="s">
        <v>3315</v>
      </c>
      <c r="BR1217" s="1" t="s">
        <v>7853</v>
      </c>
      <c r="BS1217" s="1" t="s">
        <v>141</v>
      </c>
      <c r="BT1217" s="1" t="s">
        <v>5296</v>
      </c>
    </row>
    <row r="1218" spans="1:72" ht="13.5" customHeight="1">
      <c r="A1218" s="5" t="str">
        <f t="shared" si="62"/>
        <v>1861_화현내_0191</v>
      </c>
      <c r="B1218" s="1">
        <v>1861</v>
      </c>
      <c r="C1218" s="1" t="s">
        <v>9339</v>
      </c>
      <c r="D1218" s="1" t="s">
        <v>9340</v>
      </c>
      <c r="E1218" s="1">
        <v>1217</v>
      </c>
      <c r="F1218" s="1">
        <v>6</v>
      </c>
      <c r="G1218" s="1" t="s">
        <v>2529</v>
      </c>
      <c r="H1218" s="1" t="s">
        <v>4196</v>
      </c>
      <c r="I1218" s="1">
        <v>22</v>
      </c>
      <c r="L1218" s="1">
        <v>3</v>
      </c>
      <c r="M1218" s="1" t="s">
        <v>8506</v>
      </c>
      <c r="N1218" s="1" t="s">
        <v>8507</v>
      </c>
      <c r="S1218" s="1" t="s">
        <v>49</v>
      </c>
      <c r="T1218" s="1" t="s">
        <v>967</v>
      </c>
      <c r="W1218" s="1" t="s">
        <v>97</v>
      </c>
      <c r="X1218" s="1" t="s">
        <v>8818</v>
      </c>
      <c r="Y1218" s="1" t="s">
        <v>51</v>
      </c>
      <c r="Z1218" s="1" t="s">
        <v>4387</v>
      </c>
      <c r="AC1218" s="1">
        <v>65</v>
      </c>
      <c r="AJ1218" s="1" t="s">
        <v>17</v>
      </c>
      <c r="AK1218" s="1" t="s">
        <v>5254</v>
      </c>
      <c r="AL1218" s="1" t="s">
        <v>88</v>
      </c>
      <c r="AM1218" s="1" t="s">
        <v>7489</v>
      </c>
      <c r="AT1218" s="1" t="s">
        <v>42</v>
      </c>
      <c r="AU1218" s="1" t="s">
        <v>5332</v>
      </c>
      <c r="AV1218" s="1" t="s">
        <v>3316</v>
      </c>
      <c r="AW1218" s="1" t="s">
        <v>5533</v>
      </c>
      <c r="BG1218" s="1" t="s">
        <v>42</v>
      </c>
      <c r="BH1218" s="1" t="s">
        <v>5332</v>
      </c>
      <c r="BI1218" s="1" t="s">
        <v>3317</v>
      </c>
      <c r="BJ1218" s="1" t="s">
        <v>6103</v>
      </c>
      <c r="BK1218" s="1" t="s">
        <v>42</v>
      </c>
      <c r="BL1218" s="1" t="s">
        <v>5332</v>
      </c>
      <c r="BM1218" s="1" t="s">
        <v>3318</v>
      </c>
      <c r="BN1218" s="1" t="s">
        <v>6562</v>
      </c>
      <c r="BO1218" s="1" t="s">
        <v>42</v>
      </c>
      <c r="BP1218" s="1" t="s">
        <v>5332</v>
      </c>
      <c r="BQ1218" s="1" t="s">
        <v>3319</v>
      </c>
      <c r="BR1218" s="1" t="s">
        <v>9242</v>
      </c>
      <c r="BS1218" s="1" t="s">
        <v>125</v>
      </c>
      <c r="BT1218" s="1" t="s">
        <v>5270</v>
      </c>
    </row>
    <row r="1219" spans="1:31" ht="13.5" customHeight="1">
      <c r="A1219" s="5" t="str">
        <f t="shared" si="62"/>
        <v>1861_화현내_0191</v>
      </c>
      <c r="B1219" s="1">
        <v>1861</v>
      </c>
      <c r="C1219" s="1" t="s">
        <v>9339</v>
      </c>
      <c r="D1219" s="1" t="s">
        <v>9340</v>
      </c>
      <c r="E1219" s="1">
        <v>1218</v>
      </c>
      <c r="F1219" s="1">
        <v>6</v>
      </c>
      <c r="G1219" s="1" t="s">
        <v>2529</v>
      </c>
      <c r="H1219" s="1" t="s">
        <v>4196</v>
      </c>
      <c r="I1219" s="1">
        <v>22</v>
      </c>
      <c r="L1219" s="1">
        <v>3</v>
      </c>
      <c r="M1219" s="1" t="s">
        <v>8506</v>
      </c>
      <c r="N1219" s="1" t="s">
        <v>8507</v>
      </c>
      <c r="S1219" s="1" t="s">
        <v>96</v>
      </c>
      <c r="T1219" s="1" t="s">
        <v>4261</v>
      </c>
      <c r="W1219" s="1" t="s">
        <v>139</v>
      </c>
      <c r="X1219" s="1" t="s">
        <v>9197</v>
      </c>
      <c r="Y1219" s="1" t="s">
        <v>51</v>
      </c>
      <c r="Z1219" s="1" t="s">
        <v>4387</v>
      </c>
      <c r="AC1219" s="1">
        <v>97</v>
      </c>
      <c r="AD1219" s="1" t="s">
        <v>677</v>
      </c>
      <c r="AE1219" s="1" t="s">
        <v>5225</v>
      </c>
    </row>
    <row r="1220" spans="1:29" ht="13.5" customHeight="1">
      <c r="A1220" s="5" t="str">
        <f t="shared" si="62"/>
        <v>1861_화현내_0191</v>
      </c>
      <c r="B1220" s="1">
        <v>1861</v>
      </c>
      <c r="C1220" s="1" t="s">
        <v>9339</v>
      </c>
      <c r="D1220" s="1" t="s">
        <v>9340</v>
      </c>
      <c r="E1220" s="1">
        <v>1219</v>
      </c>
      <c r="F1220" s="1">
        <v>6</v>
      </c>
      <c r="G1220" s="1" t="s">
        <v>2529</v>
      </c>
      <c r="H1220" s="1" t="s">
        <v>4196</v>
      </c>
      <c r="I1220" s="1">
        <v>22</v>
      </c>
      <c r="L1220" s="1">
        <v>3</v>
      </c>
      <c r="M1220" s="1" t="s">
        <v>8506</v>
      </c>
      <c r="N1220" s="1" t="s">
        <v>8507</v>
      </c>
      <c r="S1220" s="1" t="s">
        <v>181</v>
      </c>
      <c r="T1220" s="1" t="s">
        <v>4259</v>
      </c>
      <c r="Y1220" s="1" t="s">
        <v>9243</v>
      </c>
      <c r="Z1220" s="1" t="s">
        <v>4648</v>
      </c>
      <c r="AC1220" s="1">
        <v>26</v>
      </c>
    </row>
    <row r="1221" spans="1:29" ht="13.5" customHeight="1">
      <c r="A1221" s="5" t="str">
        <f t="shared" si="62"/>
        <v>1861_화현내_0191</v>
      </c>
      <c r="B1221" s="1">
        <v>1861</v>
      </c>
      <c r="C1221" s="1" t="s">
        <v>9339</v>
      </c>
      <c r="D1221" s="1" t="s">
        <v>9340</v>
      </c>
      <c r="E1221" s="1">
        <v>1220</v>
      </c>
      <c r="F1221" s="1">
        <v>6</v>
      </c>
      <c r="G1221" s="1" t="s">
        <v>2529</v>
      </c>
      <c r="H1221" s="1" t="s">
        <v>4196</v>
      </c>
      <c r="I1221" s="1">
        <v>22</v>
      </c>
      <c r="L1221" s="1">
        <v>3</v>
      </c>
      <c r="M1221" s="1" t="s">
        <v>8506</v>
      </c>
      <c r="N1221" s="1" t="s">
        <v>8507</v>
      </c>
      <c r="S1221" s="1" t="s">
        <v>181</v>
      </c>
      <c r="T1221" s="1" t="s">
        <v>4259</v>
      </c>
      <c r="Y1221" s="1" t="s">
        <v>3320</v>
      </c>
      <c r="Z1221" s="1" t="s">
        <v>4647</v>
      </c>
      <c r="AC1221" s="1">
        <v>26</v>
      </c>
    </row>
    <row r="1222" spans="1:29" ht="13.5" customHeight="1">
      <c r="A1222" s="5" t="str">
        <f t="shared" si="62"/>
        <v>1861_화현내_0191</v>
      </c>
      <c r="B1222" s="1">
        <v>1861</v>
      </c>
      <c r="C1222" s="1" t="s">
        <v>9339</v>
      </c>
      <c r="D1222" s="1" t="s">
        <v>9340</v>
      </c>
      <c r="E1222" s="1">
        <v>1221</v>
      </c>
      <c r="F1222" s="1">
        <v>6</v>
      </c>
      <c r="G1222" s="1" t="s">
        <v>2529</v>
      </c>
      <c r="H1222" s="1" t="s">
        <v>4196</v>
      </c>
      <c r="I1222" s="1">
        <v>22</v>
      </c>
      <c r="L1222" s="1">
        <v>3</v>
      </c>
      <c r="M1222" s="1" t="s">
        <v>8506</v>
      </c>
      <c r="N1222" s="1" t="s">
        <v>8507</v>
      </c>
      <c r="S1222" s="1" t="s">
        <v>259</v>
      </c>
      <c r="T1222" s="1" t="s">
        <v>4268</v>
      </c>
      <c r="Y1222" s="1" t="s">
        <v>3321</v>
      </c>
      <c r="Z1222" s="1" t="s">
        <v>4646</v>
      </c>
      <c r="AC1222" s="1">
        <v>20</v>
      </c>
    </row>
    <row r="1223" spans="1:72" ht="13.5" customHeight="1">
      <c r="A1223" s="5" t="str">
        <f t="shared" si="62"/>
        <v>1861_화현내_0191</v>
      </c>
      <c r="B1223" s="1">
        <v>1861</v>
      </c>
      <c r="C1223" s="1" t="s">
        <v>9339</v>
      </c>
      <c r="D1223" s="1" t="s">
        <v>9340</v>
      </c>
      <c r="E1223" s="1">
        <v>1222</v>
      </c>
      <c r="F1223" s="1">
        <v>6</v>
      </c>
      <c r="G1223" s="1" t="s">
        <v>2529</v>
      </c>
      <c r="H1223" s="1" t="s">
        <v>4196</v>
      </c>
      <c r="I1223" s="1">
        <v>22</v>
      </c>
      <c r="L1223" s="1">
        <v>4</v>
      </c>
      <c r="M1223" s="1" t="s">
        <v>3291</v>
      </c>
      <c r="N1223" s="1" t="s">
        <v>7411</v>
      </c>
      <c r="T1223" s="1" t="s">
        <v>9109</v>
      </c>
      <c r="U1223" s="1" t="s">
        <v>110</v>
      </c>
      <c r="V1223" s="1" t="s">
        <v>4271</v>
      </c>
      <c r="W1223" s="1" t="s">
        <v>139</v>
      </c>
      <c r="X1223" s="1" t="s">
        <v>9244</v>
      </c>
      <c r="Y1223" s="1" t="s">
        <v>2987</v>
      </c>
      <c r="Z1223" s="1" t="s">
        <v>4645</v>
      </c>
      <c r="AC1223" s="1">
        <v>76</v>
      </c>
      <c r="AJ1223" s="1" t="s">
        <v>17</v>
      </c>
      <c r="AK1223" s="1" t="s">
        <v>5254</v>
      </c>
      <c r="AL1223" s="1" t="s">
        <v>141</v>
      </c>
      <c r="AM1223" s="1" t="s">
        <v>5296</v>
      </c>
      <c r="AT1223" s="1" t="s">
        <v>110</v>
      </c>
      <c r="AU1223" s="1" t="s">
        <v>4271</v>
      </c>
      <c r="AV1223" s="1" t="s">
        <v>1454</v>
      </c>
      <c r="AW1223" s="1" t="s">
        <v>5532</v>
      </c>
      <c r="BG1223" s="1" t="s">
        <v>2899</v>
      </c>
      <c r="BH1223" s="1" t="s">
        <v>5333</v>
      </c>
      <c r="BI1223" s="1" t="s">
        <v>3322</v>
      </c>
      <c r="BJ1223" s="1" t="s">
        <v>6102</v>
      </c>
      <c r="BK1223" s="1" t="s">
        <v>2829</v>
      </c>
      <c r="BL1223" s="1" t="s">
        <v>6448</v>
      </c>
      <c r="BM1223" s="1" t="s">
        <v>2508</v>
      </c>
      <c r="BN1223" s="1" t="s">
        <v>7523</v>
      </c>
      <c r="BO1223" s="1" t="s">
        <v>110</v>
      </c>
      <c r="BP1223" s="1" t="s">
        <v>4271</v>
      </c>
      <c r="BQ1223" s="1" t="s">
        <v>3323</v>
      </c>
      <c r="BR1223" s="1" t="s">
        <v>7852</v>
      </c>
      <c r="BS1223" s="1" t="s">
        <v>41</v>
      </c>
      <c r="BT1223" s="1" t="s">
        <v>5259</v>
      </c>
    </row>
    <row r="1224" spans="1:72" ht="13.5" customHeight="1">
      <c r="A1224" s="5" t="str">
        <f t="shared" si="62"/>
        <v>1861_화현내_0191</v>
      </c>
      <c r="B1224" s="1">
        <v>1861</v>
      </c>
      <c r="C1224" s="1" t="s">
        <v>9339</v>
      </c>
      <c r="D1224" s="1" t="s">
        <v>9340</v>
      </c>
      <c r="E1224" s="1">
        <v>1223</v>
      </c>
      <c r="F1224" s="1">
        <v>6</v>
      </c>
      <c r="G1224" s="1" t="s">
        <v>2529</v>
      </c>
      <c r="H1224" s="1" t="s">
        <v>4196</v>
      </c>
      <c r="I1224" s="1">
        <v>22</v>
      </c>
      <c r="L1224" s="1">
        <v>4</v>
      </c>
      <c r="M1224" s="1" t="s">
        <v>3291</v>
      </c>
      <c r="N1224" s="1" t="s">
        <v>7411</v>
      </c>
      <c r="S1224" s="1" t="s">
        <v>49</v>
      </c>
      <c r="T1224" s="1" t="s">
        <v>967</v>
      </c>
      <c r="W1224" s="1" t="s">
        <v>135</v>
      </c>
      <c r="X1224" s="1" t="s">
        <v>9111</v>
      </c>
      <c r="Y1224" s="1" t="s">
        <v>10</v>
      </c>
      <c r="Z1224" s="1" t="s">
        <v>4364</v>
      </c>
      <c r="AC1224" s="1">
        <v>63</v>
      </c>
      <c r="AJ1224" s="1" t="s">
        <v>17</v>
      </c>
      <c r="AK1224" s="1" t="s">
        <v>5254</v>
      </c>
      <c r="AL1224" s="1" t="s">
        <v>74</v>
      </c>
      <c r="AM1224" s="1" t="s">
        <v>4740</v>
      </c>
      <c r="AT1224" s="1" t="s">
        <v>110</v>
      </c>
      <c r="AU1224" s="1" t="s">
        <v>4271</v>
      </c>
      <c r="AV1224" s="1" t="s">
        <v>3324</v>
      </c>
      <c r="AW1224" s="1" t="s">
        <v>5531</v>
      </c>
      <c r="BG1224" s="1" t="s">
        <v>110</v>
      </c>
      <c r="BH1224" s="1" t="s">
        <v>4271</v>
      </c>
      <c r="BI1224" s="1" t="s">
        <v>3325</v>
      </c>
      <c r="BJ1224" s="1" t="s">
        <v>6101</v>
      </c>
      <c r="BK1224" s="1" t="s">
        <v>110</v>
      </c>
      <c r="BL1224" s="1" t="s">
        <v>4271</v>
      </c>
      <c r="BM1224" s="1" t="s">
        <v>2497</v>
      </c>
      <c r="BN1224" s="1" t="s">
        <v>4828</v>
      </c>
      <c r="BO1224" s="1" t="s">
        <v>110</v>
      </c>
      <c r="BP1224" s="1" t="s">
        <v>4271</v>
      </c>
      <c r="BQ1224" s="1" t="s">
        <v>3326</v>
      </c>
      <c r="BR1224" s="1" t="s">
        <v>7598</v>
      </c>
      <c r="BS1224" s="1" t="s">
        <v>88</v>
      </c>
      <c r="BT1224" s="1" t="s">
        <v>7489</v>
      </c>
    </row>
    <row r="1225" spans="1:29" ht="13.5" customHeight="1">
      <c r="A1225" s="5" t="str">
        <f t="shared" si="62"/>
        <v>1861_화현내_0191</v>
      </c>
      <c r="B1225" s="1">
        <v>1861</v>
      </c>
      <c r="C1225" s="1" t="s">
        <v>9339</v>
      </c>
      <c r="D1225" s="1" t="s">
        <v>9340</v>
      </c>
      <c r="E1225" s="1">
        <v>1224</v>
      </c>
      <c r="F1225" s="1">
        <v>6</v>
      </c>
      <c r="G1225" s="1" t="s">
        <v>2529</v>
      </c>
      <c r="H1225" s="1" t="s">
        <v>4196</v>
      </c>
      <c r="I1225" s="1">
        <v>22</v>
      </c>
      <c r="L1225" s="1">
        <v>4</v>
      </c>
      <c r="M1225" s="1" t="s">
        <v>3291</v>
      </c>
      <c r="N1225" s="1" t="s">
        <v>7411</v>
      </c>
      <c r="S1225" s="1" t="s">
        <v>181</v>
      </c>
      <c r="T1225" s="1" t="s">
        <v>4259</v>
      </c>
      <c r="Y1225" s="1" t="s">
        <v>3327</v>
      </c>
      <c r="Z1225" s="1" t="s">
        <v>4644</v>
      </c>
      <c r="AC1225" s="1">
        <v>36</v>
      </c>
    </row>
    <row r="1226" spans="1:29" ht="13.5" customHeight="1">
      <c r="A1226" s="5" t="str">
        <f t="shared" si="62"/>
        <v>1861_화현내_0191</v>
      </c>
      <c r="B1226" s="1">
        <v>1861</v>
      </c>
      <c r="C1226" s="1" t="s">
        <v>9339</v>
      </c>
      <c r="D1226" s="1" t="s">
        <v>9340</v>
      </c>
      <c r="E1226" s="1">
        <v>1225</v>
      </c>
      <c r="F1226" s="1">
        <v>6</v>
      </c>
      <c r="G1226" s="1" t="s">
        <v>2529</v>
      </c>
      <c r="H1226" s="1" t="s">
        <v>4196</v>
      </c>
      <c r="I1226" s="1">
        <v>22</v>
      </c>
      <c r="L1226" s="1">
        <v>4</v>
      </c>
      <c r="M1226" s="1" t="s">
        <v>3291</v>
      </c>
      <c r="N1226" s="1" t="s">
        <v>7411</v>
      </c>
      <c r="S1226" s="1" t="s">
        <v>184</v>
      </c>
      <c r="T1226" s="1" t="s">
        <v>4260</v>
      </c>
      <c r="W1226" s="1" t="s">
        <v>97</v>
      </c>
      <c r="X1226" s="1" t="s">
        <v>9245</v>
      </c>
      <c r="Y1226" s="1" t="s">
        <v>10</v>
      </c>
      <c r="Z1226" s="1" t="s">
        <v>4364</v>
      </c>
      <c r="AC1226" s="1">
        <v>34</v>
      </c>
    </row>
    <row r="1227" spans="1:31" ht="13.5" customHeight="1">
      <c r="A1227" s="5" t="str">
        <f t="shared" si="62"/>
        <v>1861_화현내_0191</v>
      </c>
      <c r="B1227" s="1">
        <v>1861</v>
      </c>
      <c r="C1227" s="1" t="s">
        <v>9339</v>
      </c>
      <c r="D1227" s="1" t="s">
        <v>9340</v>
      </c>
      <c r="E1227" s="1">
        <v>1226</v>
      </c>
      <c r="F1227" s="1">
        <v>6</v>
      </c>
      <c r="G1227" s="1" t="s">
        <v>2529</v>
      </c>
      <c r="H1227" s="1" t="s">
        <v>4196</v>
      </c>
      <c r="I1227" s="1">
        <v>22</v>
      </c>
      <c r="L1227" s="1">
        <v>4</v>
      </c>
      <c r="M1227" s="1" t="s">
        <v>3291</v>
      </c>
      <c r="N1227" s="1" t="s">
        <v>7411</v>
      </c>
      <c r="S1227" s="1" t="s">
        <v>181</v>
      </c>
      <c r="T1227" s="1" t="s">
        <v>4259</v>
      </c>
      <c r="Y1227" s="1" t="s">
        <v>585</v>
      </c>
      <c r="Z1227" s="1" t="s">
        <v>4643</v>
      </c>
      <c r="AC1227" s="1">
        <v>30</v>
      </c>
      <c r="AD1227" s="1" t="s">
        <v>183</v>
      </c>
      <c r="AE1227" s="1" t="s">
        <v>5218</v>
      </c>
    </row>
    <row r="1228" spans="1:72" ht="13.5" customHeight="1">
      <c r="A1228" s="5" t="str">
        <f t="shared" si="62"/>
        <v>1861_화현내_0191</v>
      </c>
      <c r="B1228" s="1">
        <v>1861</v>
      </c>
      <c r="C1228" s="1" t="s">
        <v>9339</v>
      </c>
      <c r="D1228" s="1" t="s">
        <v>9340</v>
      </c>
      <c r="E1228" s="1">
        <v>1227</v>
      </c>
      <c r="F1228" s="1">
        <v>6</v>
      </c>
      <c r="G1228" s="1" t="s">
        <v>2529</v>
      </c>
      <c r="H1228" s="1" t="s">
        <v>4196</v>
      </c>
      <c r="I1228" s="1">
        <v>22</v>
      </c>
      <c r="L1228" s="1">
        <v>5</v>
      </c>
      <c r="M1228" s="1" t="s">
        <v>8508</v>
      </c>
      <c r="N1228" s="1" t="s">
        <v>8509</v>
      </c>
      <c r="T1228" s="1" t="s">
        <v>8779</v>
      </c>
      <c r="U1228" s="1" t="s">
        <v>110</v>
      </c>
      <c r="V1228" s="1" t="s">
        <v>4271</v>
      </c>
      <c r="W1228" s="1" t="s">
        <v>139</v>
      </c>
      <c r="X1228" s="1" t="s">
        <v>9117</v>
      </c>
      <c r="Y1228" s="1" t="s">
        <v>3328</v>
      </c>
      <c r="Z1228" s="1" t="s">
        <v>4642</v>
      </c>
      <c r="AC1228" s="1">
        <v>75</v>
      </c>
      <c r="AJ1228" s="1" t="s">
        <v>17</v>
      </c>
      <c r="AK1228" s="1" t="s">
        <v>5254</v>
      </c>
      <c r="AL1228" s="1" t="s">
        <v>141</v>
      </c>
      <c r="AM1228" s="1" t="s">
        <v>5296</v>
      </c>
      <c r="AT1228" s="1" t="s">
        <v>110</v>
      </c>
      <c r="AU1228" s="1" t="s">
        <v>4271</v>
      </c>
      <c r="AV1228" s="1" t="s">
        <v>2318</v>
      </c>
      <c r="AW1228" s="1" t="s">
        <v>4878</v>
      </c>
      <c r="BG1228" s="1" t="s">
        <v>110</v>
      </c>
      <c r="BH1228" s="1" t="s">
        <v>4271</v>
      </c>
      <c r="BI1228" s="1" t="s">
        <v>3329</v>
      </c>
      <c r="BJ1228" s="1" t="s">
        <v>6100</v>
      </c>
      <c r="BK1228" s="1" t="s">
        <v>528</v>
      </c>
      <c r="BL1228" s="1" t="s">
        <v>5335</v>
      </c>
      <c r="BM1228" s="1" t="s">
        <v>2508</v>
      </c>
      <c r="BN1228" s="1" t="s">
        <v>7523</v>
      </c>
      <c r="BO1228" s="1" t="s">
        <v>110</v>
      </c>
      <c r="BP1228" s="1" t="s">
        <v>4271</v>
      </c>
      <c r="BQ1228" s="1" t="s">
        <v>3330</v>
      </c>
      <c r="BR1228" s="1" t="s">
        <v>7648</v>
      </c>
      <c r="BS1228" s="1" t="s">
        <v>88</v>
      </c>
      <c r="BT1228" s="1" t="s">
        <v>7489</v>
      </c>
    </row>
    <row r="1229" spans="1:73" ht="13.5" customHeight="1">
      <c r="A1229" s="5" t="str">
        <f aca="true" t="shared" si="63" ref="A1229:A1248">HYPERLINK("http://kyu.snu.ac.kr/sdhj/index.jsp?type=hj/GK14782_00IH_0001_0192.jpg","1861_화현내_0192")</f>
        <v>1861_화현내_0192</v>
      </c>
      <c r="B1229" s="1">
        <v>1861</v>
      </c>
      <c r="C1229" s="1" t="s">
        <v>9339</v>
      </c>
      <c r="D1229" s="1" t="s">
        <v>9340</v>
      </c>
      <c r="E1229" s="1">
        <v>1228</v>
      </c>
      <c r="F1229" s="1">
        <v>6</v>
      </c>
      <c r="G1229" s="1" t="s">
        <v>2529</v>
      </c>
      <c r="H1229" s="1" t="s">
        <v>4196</v>
      </c>
      <c r="I1229" s="1">
        <v>22</v>
      </c>
      <c r="L1229" s="1">
        <v>5</v>
      </c>
      <c r="M1229" s="1" t="s">
        <v>8508</v>
      </c>
      <c r="N1229" s="1" t="s">
        <v>8509</v>
      </c>
      <c r="T1229" s="1" t="s">
        <v>967</v>
      </c>
      <c r="W1229" s="1" t="s">
        <v>1627</v>
      </c>
      <c r="X1229" s="1" t="s">
        <v>4364</v>
      </c>
      <c r="Y1229" s="1" t="s">
        <v>10</v>
      </c>
      <c r="Z1229" s="1" t="s">
        <v>4364</v>
      </c>
      <c r="AC1229" s="1">
        <v>65</v>
      </c>
      <c r="AD1229" s="1" t="s">
        <v>755</v>
      </c>
      <c r="AE1229" s="1" t="s">
        <v>5205</v>
      </c>
      <c r="AJ1229" s="1" t="s">
        <v>17</v>
      </c>
      <c r="AK1229" s="1" t="s">
        <v>5254</v>
      </c>
      <c r="AL1229" s="1" t="s">
        <v>148</v>
      </c>
      <c r="AM1229" s="1" t="s">
        <v>5286</v>
      </c>
      <c r="AT1229" s="1" t="s">
        <v>105</v>
      </c>
      <c r="AU1229" s="1" t="s">
        <v>4280</v>
      </c>
      <c r="AV1229" s="1" t="s">
        <v>3331</v>
      </c>
      <c r="AW1229" s="1" t="s">
        <v>5530</v>
      </c>
      <c r="BG1229" s="1" t="s">
        <v>105</v>
      </c>
      <c r="BH1229" s="1" t="s">
        <v>4280</v>
      </c>
      <c r="BI1229" s="1" t="s">
        <v>3332</v>
      </c>
      <c r="BJ1229" s="1" t="s">
        <v>6099</v>
      </c>
      <c r="BK1229" s="1" t="s">
        <v>105</v>
      </c>
      <c r="BL1229" s="1" t="s">
        <v>4280</v>
      </c>
      <c r="BM1229" s="1" t="s">
        <v>3333</v>
      </c>
      <c r="BN1229" s="1" t="s">
        <v>6561</v>
      </c>
      <c r="BO1229" s="1" t="s">
        <v>105</v>
      </c>
      <c r="BP1229" s="1" t="s">
        <v>4280</v>
      </c>
      <c r="BQ1229" s="1" t="s">
        <v>3334</v>
      </c>
      <c r="BR1229" s="1" t="s">
        <v>7742</v>
      </c>
      <c r="BS1229" s="1" t="s">
        <v>58</v>
      </c>
      <c r="BT1229" s="1" t="s">
        <v>5258</v>
      </c>
      <c r="BU1229" s="1" t="s">
        <v>9337</v>
      </c>
    </row>
    <row r="1230" spans="1:31" ht="13.5" customHeight="1">
      <c r="A1230" s="5" t="str">
        <f t="shared" si="63"/>
        <v>1861_화현내_0192</v>
      </c>
      <c r="B1230" s="1">
        <v>1861</v>
      </c>
      <c r="C1230" s="1" t="s">
        <v>9339</v>
      </c>
      <c r="D1230" s="1" t="s">
        <v>9340</v>
      </c>
      <c r="E1230" s="1">
        <v>1229</v>
      </c>
      <c r="F1230" s="1">
        <v>6</v>
      </c>
      <c r="G1230" s="1" t="s">
        <v>2529</v>
      </c>
      <c r="H1230" s="1" t="s">
        <v>4196</v>
      </c>
      <c r="I1230" s="1">
        <v>22</v>
      </c>
      <c r="L1230" s="1">
        <v>5</v>
      </c>
      <c r="M1230" s="1" t="s">
        <v>8508</v>
      </c>
      <c r="N1230" s="1" t="s">
        <v>8509</v>
      </c>
      <c r="S1230" s="1" t="s">
        <v>181</v>
      </c>
      <c r="T1230" s="1" t="s">
        <v>4259</v>
      </c>
      <c r="Y1230" s="1" t="s">
        <v>3335</v>
      </c>
      <c r="Z1230" s="1" t="s">
        <v>4641</v>
      </c>
      <c r="AC1230" s="1">
        <v>33</v>
      </c>
      <c r="AD1230" s="1" t="s">
        <v>778</v>
      </c>
      <c r="AE1230" s="1" t="s">
        <v>5236</v>
      </c>
    </row>
    <row r="1231" spans="1:31" ht="13.5" customHeight="1">
      <c r="A1231" s="5" t="str">
        <f t="shared" si="63"/>
        <v>1861_화현내_0192</v>
      </c>
      <c r="B1231" s="1">
        <v>1861</v>
      </c>
      <c r="C1231" s="1" t="s">
        <v>9339</v>
      </c>
      <c r="D1231" s="1" t="s">
        <v>9340</v>
      </c>
      <c r="E1231" s="1">
        <v>1230</v>
      </c>
      <c r="F1231" s="1">
        <v>6</v>
      </c>
      <c r="G1231" s="1" t="s">
        <v>2529</v>
      </c>
      <c r="H1231" s="1" t="s">
        <v>4196</v>
      </c>
      <c r="I1231" s="1">
        <v>22</v>
      </c>
      <c r="L1231" s="1">
        <v>5</v>
      </c>
      <c r="M1231" s="1" t="s">
        <v>8508</v>
      </c>
      <c r="N1231" s="1" t="s">
        <v>8509</v>
      </c>
      <c r="S1231" s="1" t="s">
        <v>184</v>
      </c>
      <c r="T1231" s="1" t="s">
        <v>4260</v>
      </c>
      <c r="W1231" s="1" t="s">
        <v>97</v>
      </c>
      <c r="X1231" s="1" t="s">
        <v>9246</v>
      </c>
      <c r="Y1231" s="1" t="s">
        <v>10</v>
      </c>
      <c r="Z1231" s="1" t="s">
        <v>4364</v>
      </c>
      <c r="AD1231" s="1" t="s">
        <v>778</v>
      </c>
      <c r="AE1231" s="1" t="s">
        <v>5236</v>
      </c>
    </row>
    <row r="1232" spans="1:72" ht="13.5" customHeight="1">
      <c r="A1232" s="5" t="str">
        <f t="shared" si="63"/>
        <v>1861_화현내_0192</v>
      </c>
      <c r="B1232" s="1">
        <v>1861</v>
      </c>
      <c r="C1232" s="1" t="s">
        <v>9339</v>
      </c>
      <c r="D1232" s="1" t="s">
        <v>9340</v>
      </c>
      <c r="E1232" s="1">
        <v>1231</v>
      </c>
      <c r="F1232" s="1">
        <v>6</v>
      </c>
      <c r="G1232" s="1" t="s">
        <v>2529</v>
      </c>
      <c r="H1232" s="1" t="s">
        <v>4196</v>
      </c>
      <c r="I1232" s="1">
        <v>23</v>
      </c>
      <c r="J1232" s="1" t="s">
        <v>3336</v>
      </c>
      <c r="K1232" s="1" t="s">
        <v>7395</v>
      </c>
      <c r="L1232" s="1">
        <v>1</v>
      </c>
      <c r="M1232" s="1" t="s">
        <v>8510</v>
      </c>
      <c r="N1232" s="1" t="s">
        <v>8511</v>
      </c>
      <c r="T1232" s="1" t="s">
        <v>8764</v>
      </c>
      <c r="U1232" s="1" t="s">
        <v>110</v>
      </c>
      <c r="V1232" s="1" t="s">
        <v>4271</v>
      </c>
      <c r="W1232" s="1" t="s">
        <v>139</v>
      </c>
      <c r="X1232" s="1" t="s">
        <v>9182</v>
      </c>
      <c r="Y1232" s="1" t="s">
        <v>3337</v>
      </c>
      <c r="Z1232" s="1" t="s">
        <v>7475</v>
      </c>
      <c r="AC1232" s="1">
        <v>48</v>
      </c>
      <c r="AD1232" s="1" t="s">
        <v>83</v>
      </c>
      <c r="AE1232" s="1" t="s">
        <v>5209</v>
      </c>
      <c r="AJ1232" s="1" t="s">
        <v>17</v>
      </c>
      <c r="AK1232" s="1" t="s">
        <v>5254</v>
      </c>
      <c r="AL1232" s="1" t="s">
        <v>141</v>
      </c>
      <c r="AM1232" s="1" t="s">
        <v>5296</v>
      </c>
      <c r="AT1232" s="1" t="s">
        <v>110</v>
      </c>
      <c r="AU1232" s="1" t="s">
        <v>4271</v>
      </c>
      <c r="AV1232" s="1" t="s">
        <v>2646</v>
      </c>
      <c r="AW1232" s="1" t="s">
        <v>5523</v>
      </c>
      <c r="BG1232" s="1" t="s">
        <v>110</v>
      </c>
      <c r="BH1232" s="1" t="s">
        <v>4271</v>
      </c>
      <c r="BI1232" s="1" t="s">
        <v>2762</v>
      </c>
      <c r="BJ1232" s="1" t="s">
        <v>5856</v>
      </c>
      <c r="BK1232" s="1" t="s">
        <v>110</v>
      </c>
      <c r="BL1232" s="1" t="s">
        <v>4271</v>
      </c>
      <c r="BM1232" s="1" t="s">
        <v>2647</v>
      </c>
      <c r="BN1232" s="1" t="s">
        <v>6180</v>
      </c>
      <c r="BO1232" s="1" t="s">
        <v>105</v>
      </c>
      <c r="BP1232" s="1" t="s">
        <v>4280</v>
      </c>
      <c r="BQ1232" s="1" t="s">
        <v>3338</v>
      </c>
      <c r="BR1232" s="1" t="s">
        <v>6994</v>
      </c>
      <c r="BS1232" s="1" t="s">
        <v>41</v>
      </c>
      <c r="BT1232" s="1" t="s">
        <v>5259</v>
      </c>
    </row>
    <row r="1233" spans="1:29" ht="13.5" customHeight="1">
      <c r="A1233" s="5" t="str">
        <f t="shared" si="63"/>
        <v>1861_화현내_0192</v>
      </c>
      <c r="B1233" s="1">
        <v>1861</v>
      </c>
      <c r="C1233" s="1" t="s">
        <v>9339</v>
      </c>
      <c r="D1233" s="1" t="s">
        <v>9340</v>
      </c>
      <c r="E1233" s="1">
        <v>1232</v>
      </c>
      <c r="F1233" s="1">
        <v>6</v>
      </c>
      <c r="G1233" s="1" t="s">
        <v>2529</v>
      </c>
      <c r="H1233" s="1" t="s">
        <v>4196</v>
      </c>
      <c r="I1233" s="1">
        <v>23</v>
      </c>
      <c r="L1233" s="1">
        <v>1</v>
      </c>
      <c r="M1233" s="1" t="s">
        <v>8510</v>
      </c>
      <c r="N1233" s="1" t="s">
        <v>8511</v>
      </c>
      <c r="S1233" s="1" t="s">
        <v>297</v>
      </c>
      <c r="T1233" s="1" t="s">
        <v>4258</v>
      </c>
      <c r="AC1233" s="1">
        <v>15</v>
      </c>
    </row>
    <row r="1234" spans="1:70" ht="13.5" customHeight="1">
      <c r="A1234" s="5" t="str">
        <f t="shared" si="63"/>
        <v>1861_화현내_0192</v>
      </c>
      <c r="B1234" s="1">
        <v>1861</v>
      </c>
      <c r="C1234" s="1" t="s">
        <v>9339</v>
      </c>
      <c r="D1234" s="1" t="s">
        <v>9340</v>
      </c>
      <c r="E1234" s="1">
        <v>1233</v>
      </c>
      <c r="F1234" s="1">
        <v>6</v>
      </c>
      <c r="G1234" s="1" t="s">
        <v>2529</v>
      </c>
      <c r="H1234" s="1" t="s">
        <v>4196</v>
      </c>
      <c r="I1234" s="1">
        <v>23</v>
      </c>
      <c r="L1234" s="1">
        <v>2</v>
      </c>
      <c r="M1234" s="1" t="s">
        <v>8512</v>
      </c>
      <c r="N1234" s="1" t="s">
        <v>8513</v>
      </c>
      <c r="T1234" s="1" t="s">
        <v>8959</v>
      </c>
      <c r="U1234" s="1" t="s">
        <v>110</v>
      </c>
      <c r="V1234" s="1" t="s">
        <v>4271</v>
      </c>
      <c r="W1234" s="1" t="s">
        <v>288</v>
      </c>
      <c r="X1234" s="1" t="s">
        <v>4347</v>
      </c>
      <c r="Y1234" s="1" t="s">
        <v>836</v>
      </c>
      <c r="Z1234" s="1" t="s">
        <v>4433</v>
      </c>
      <c r="AC1234" s="1">
        <v>48</v>
      </c>
      <c r="AJ1234" s="1" t="s">
        <v>17</v>
      </c>
      <c r="AK1234" s="1" t="s">
        <v>5254</v>
      </c>
      <c r="AL1234" s="1" t="s">
        <v>1742</v>
      </c>
      <c r="AM1234" s="1" t="s">
        <v>5268</v>
      </c>
      <c r="AT1234" s="1" t="s">
        <v>110</v>
      </c>
      <c r="AU1234" s="1" t="s">
        <v>4271</v>
      </c>
      <c r="AV1234" s="1" t="s">
        <v>2050</v>
      </c>
      <c r="AW1234" s="1" t="s">
        <v>5411</v>
      </c>
      <c r="BG1234" s="1" t="s">
        <v>1304</v>
      </c>
      <c r="BH1234" s="1" t="s">
        <v>5334</v>
      </c>
      <c r="BI1234" s="1" t="s">
        <v>3339</v>
      </c>
      <c r="BJ1234" s="1" t="s">
        <v>6098</v>
      </c>
      <c r="BK1234" s="1" t="s">
        <v>110</v>
      </c>
      <c r="BL1234" s="1" t="s">
        <v>4271</v>
      </c>
      <c r="BM1234" s="1" t="s">
        <v>3011</v>
      </c>
      <c r="BN1234" s="1" t="s">
        <v>6501</v>
      </c>
      <c r="BO1234" s="1" t="s">
        <v>110</v>
      </c>
      <c r="BP1234" s="1" t="s">
        <v>4271</v>
      </c>
      <c r="BQ1234" s="1" t="s">
        <v>3340</v>
      </c>
      <c r="BR1234" s="1" t="s">
        <v>7550</v>
      </c>
    </row>
    <row r="1235" spans="1:72" ht="13.5" customHeight="1">
      <c r="A1235" s="5" t="str">
        <f t="shared" si="63"/>
        <v>1861_화현내_0192</v>
      </c>
      <c r="B1235" s="1">
        <v>1861</v>
      </c>
      <c r="C1235" s="1" t="s">
        <v>9339</v>
      </c>
      <c r="D1235" s="1" t="s">
        <v>9340</v>
      </c>
      <c r="E1235" s="1">
        <v>1234</v>
      </c>
      <c r="F1235" s="1">
        <v>6</v>
      </c>
      <c r="G1235" s="1" t="s">
        <v>2529</v>
      </c>
      <c r="H1235" s="1" t="s">
        <v>4196</v>
      </c>
      <c r="I1235" s="1">
        <v>23</v>
      </c>
      <c r="L1235" s="1">
        <v>2</v>
      </c>
      <c r="M1235" s="1" t="s">
        <v>8512</v>
      </c>
      <c r="N1235" s="1" t="s">
        <v>8513</v>
      </c>
      <c r="S1235" s="1" t="s">
        <v>49</v>
      </c>
      <c r="T1235" s="1" t="s">
        <v>967</v>
      </c>
      <c r="W1235" s="1" t="s">
        <v>38</v>
      </c>
      <c r="X1235" s="1" t="s">
        <v>4338</v>
      </c>
      <c r="Y1235" s="1" t="s">
        <v>51</v>
      </c>
      <c r="Z1235" s="1" t="s">
        <v>4387</v>
      </c>
      <c r="AC1235" s="1">
        <v>48</v>
      </c>
      <c r="AJ1235" s="1" t="s">
        <v>17</v>
      </c>
      <c r="AK1235" s="1" t="s">
        <v>5254</v>
      </c>
      <c r="AL1235" s="1" t="s">
        <v>41</v>
      </c>
      <c r="AM1235" s="1" t="s">
        <v>5259</v>
      </c>
      <c r="AT1235" s="1" t="s">
        <v>105</v>
      </c>
      <c r="AU1235" s="1" t="s">
        <v>4280</v>
      </c>
      <c r="AV1235" s="1" t="s">
        <v>2887</v>
      </c>
      <c r="AW1235" s="1" t="s">
        <v>5377</v>
      </c>
      <c r="BG1235" s="1" t="s">
        <v>105</v>
      </c>
      <c r="BH1235" s="1" t="s">
        <v>4280</v>
      </c>
      <c r="BI1235" s="1" t="s">
        <v>3341</v>
      </c>
      <c r="BJ1235" s="1" t="s">
        <v>6097</v>
      </c>
      <c r="BK1235" s="1" t="s">
        <v>105</v>
      </c>
      <c r="BL1235" s="1" t="s">
        <v>4280</v>
      </c>
      <c r="BM1235" s="1" t="s">
        <v>3342</v>
      </c>
      <c r="BN1235" s="1" t="s">
        <v>9247</v>
      </c>
      <c r="BO1235" s="1" t="s">
        <v>105</v>
      </c>
      <c r="BP1235" s="1" t="s">
        <v>4280</v>
      </c>
      <c r="BQ1235" s="1" t="s">
        <v>3343</v>
      </c>
      <c r="BR1235" s="1" t="s">
        <v>7643</v>
      </c>
      <c r="BS1235" s="1" t="s">
        <v>88</v>
      </c>
      <c r="BT1235" s="1" t="s">
        <v>7489</v>
      </c>
    </row>
    <row r="1236" spans="1:31" ht="13.5" customHeight="1">
      <c r="A1236" s="5" t="str">
        <f t="shared" si="63"/>
        <v>1861_화현내_0192</v>
      </c>
      <c r="B1236" s="1">
        <v>1861</v>
      </c>
      <c r="C1236" s="1" t="s">
        <v>9339</v>
      </c>
      <c r="D1236" s="1" t="s">
        <v>9340</v>
      </c>
      <c r="E1236" s="1">
        <v>1235</v>
      </c>
      <c r="F1236" s="1">
        <v>6</v>
      </c>
      <c r="G1236" s="1" t="s">
        <v>2529</v>
      </c>
      <c r="H1236" s="1" t="s">
        <v>4196</v>
      </c>
      <c r="I1236" s="1">
        <v>23</v>
      </c>
      <c r="L1236" s="1">
        <v>2</v>
      </c>
      <c r="M1236" s="1" t="s">
        <v>8512</v>
      </c>
      <c r="N1236" s="1" t="s">
        <v>8513</v>
      </c>
      <c r="S1236" s="1" t="s">
        <v>181</v>
      </c>
      <c r="T1236" s="1" t="s">
        <v>4259</v>
      </c>
      <c r="Y1236" s="1" t="s">
        <v>3344</v>
      </c>
      <c r="Z1236" s="1" t="s">
        <v>4640</v>
      </c>
      <c r="AC1236" s="1">
        <v>26</v>
      </c>
      <c r="AD1236" s="1" t="s">
        <v>224</v>
      </c>
      <c r="AE1236" s="1" t="s">
        <v>5244</v>
      </c>
    </row>
    <row r="1237" spans="1:72" ht="13.5" customHeight="1">
      <c r="A1237" s="5" t="str">
        <f t="shared" si="63"/>
        <v>1861_화현내_0192</v>
      </c>
      <c r="B1237" s="1">
        <v>1861</v>
      </c>
      <c r="C1237" s="1" t="s">
        <v>9339</v>
      </c>
      <c r="D1237" s="1" t="s">
        <v>9340</v>
      </c>
      <c r="E1237" s="1">
        <v>1236</v>
      </c>
      <c r="F1237" s="1">
        <v>6</v>
      </c>
      <c r="G1237" s="1" t="s">
        <v>2529</v>
      </c>
      <c r="H1237" s="1" t="s">
        <v>4196</v>
      </c>
      <c r="I1237" s="1">
        <v>23</v>
      </c>
      <c r="L1237" s="1">
        <v>3</v>
      </c>
      <c r="M1237" s="1" t="s">
        <v>8514</v>
      </c>
      <c r="N1237" s="1" t="s">
        <v>8515</v>
      </c>
      <c r="O1237" s="1" t="s">
        <v>6</v>
      </c>
      <c r="P1237" s="1" t="s">
        <v>4255</v>
      </c>
      <c r="T1237" s="1" t="s">
        <v>9165</v>
      </c>
      <c r="U1237" s="1" t="s">
        <v>110</v>
      </c>
      <c r="V1237" s="1" t="s">
        <v>4271</v>
      </c>
      <c r="W1237" s="1" t="s">
        <v>139</v>
      </c>
      <c r="X1237" s="1" t="s">
        <v>9166</v>
      </c>
      <c r="Y1237" s="1" t="s">
        <v>3345</v>
      </c>
      <c r="Z1237" s="1" t="s">
        <v>4639</v>
      </c>
      <c r="AC1237" s="1">
        <v>37</v>
      </c>
      <c r="AJ1237" s="1" t="s">
        <v>17</v>
      </c>
      <c r="AK1237" s="1" t="s">
        <v>5254</v>
      </c>
      <c r="AL1237" s="1" t="s">
        <v>141</v>
      </c>
      <c r="AM1237" s="1" t="s">
        <v>5296</v>
      </c>
      <c r="AT1237" s="1" t="s">
        <v>110</v>
      </c>
      <c r="AU1237" s="1" t="s">
        <v>4271</v>
      </c>
      <c r="AV1237" s="1" t="s">
        <v>3346</v>
      </c>
      <c r="AW1237" s="1" t="s">
        <v>5529</v>
      </c>
      <c r="BG1237" s="1" t="s">
        <v>110</v>
      </c>
      <c r="BH1237" s="1" t="s">
        <v>4271</v>
      </c>
      <c r="BI1237" s="1" t="s">
        <v>2130</v>
      </c>
      <c r="BJ1237" s="1" t="s">
        <v>6096</v>
      </c>
      <c r="BK1237" s="1" t="s">
        <v>110</v>
      </c>
      <c r="BL1237" s="1" t="s">
        <v>4271</v>
      </c>
      <c r="BM1237" s="1" t="s">
        <v>3347</v>
      </c>
      <c r="BN1237" s="1" t="s">
        <v>6560</v>
      </c>
      <c r="BO1237" s="1" t="s">
        <v>110</v>
      </c>
      <c r="BP1237" s="1" t="s">
        <v>4271</v>
      </c>
      <c r="BQ1237" s="1" t="s">
        <v>307</v>
      </c>
      <c r="BR1237" s="1" t="s">
        <v>7696</v>
      </c>
      <c r="BS1237" s="1" t="s">
        <v>88</v>
      </c>
      <c r="BT1237" s="1" t="s">
        <v>7489</v>
      </c>
    </row>
    <row r="1238" spans="1:72" ht="13.5" customHeight="1">
      <c r="A1238" s="5" t="str">
        <f t="shared" si="63"/>
        <v>1861_화현내_0192</v>
      </c>
      <c r="B1238" s="1">
        <v>1861</v>
      </c>
      <c r="C1238" s="1" t="s">
        <v>9339</v>
      </c>
      <c r="D1238" s="1" t="s">
        <v>9340</v>
      </c>
      <c r="E1238" s="1">
        <v>1237</v>
      </c>
      <c r="F1238" s="1">
        <v>6</v>
      </c>
      <c r="G1238" s="1" t="s">
        <v>2529</v>
      </c>
      <c r="H1238" s="1" t="s">
        <v>4196</v>
      </c>
      <c r="I1238" s="1">
        <v>23</v>
      </c>
      <c r="L1238" s="1">
        <v>3</v>
      </c>
      <c r="M1238" s="1" t="s">
        <v>8514</v>
      </c>
      <c r="N1238" s="1" t="s">
        <v>8515</v>
      </c>
      <c r="S1238" s="1" t="s">
        <v>49</v>
      </c>
      <c r="T1238" s="1" t="s">
        <v>967</v>
      </c>
      <c r="W1238" s="1" t="s">
        <v>97</v>
      </c>
      <c r="X1238" s="1" t="s">
        <v>9167</v>
      </c>
      <c r="Y1238" s="1" t="s">
        <v>3348</v>
      </c>
      <c r="Z1238" s="1" t="s">
        <v>4364</v>
      </c>
      <c r="AC1238" s="1">
        <v>37</v>
      </c>
      <c r="AJ1238" s="1" t="s">
        <v>17</v>
      </c>
      <c r="AK1238" s="1" t="s">
        <v>5254</v>
      </c>
      <c r="AL1238" s="1" t="s">
        <v>125</v>
      </c>
      <c r="AM1238" s="1" t="s">
        <v>5270</v>
      </c>
      <c r="AT1238" s="1" t="s">
        <v>105</v>
      </c>
      <c r="AU1238" s="1" t="s">
        <v>4280</v>
      </c>
      <c r="AV1238" s="1" t="s">
        <v>3349</v>
      </c>
      <c r="AW1238" s="1" t="s">
        <v>5528</v>
      </c>
      <c r="BG1238" s="1" t="s">
        <v>105</v>
      </c>
      <c r="BH1238" s="1" t="s">
        <v>4280</v>
      </c>
      <c r="BI1238" s="1" t="s">
        <v>856</v>
      </c>
      <c r="BJ1238" s="1" t="s">
        <v>5869</v>
      </c>
      <c r="BK1238" s="1" t="s">
        <v>105</v>
      </c>
      <c r="BL1238" s="1" t="s">
        <v>4280</v>
      </c>
      <c r="BM1238" s="1" t="s">
        <v>3350</v>
      </c>
      <c r="BN1238" s="1" t="s">
        <v>6559</v>
      </c>
      <c r="BO1238" s="1" t="s">
        <v>105</v>
      </c>
      <c r="BP1238" s="1" t="s">
        <v>4280</v>
      </c>
      <c r="BQ1238" s="1" t="s">
        <v>3351</v>
      </c>
      <c r="BR1238" s="1" t="s">
        <v>6993</v>
      </c>
      <c r="BS1238" s="1" t="s">
        <v>212</v>
      </c>
      <c r="BT1238" s="1" t="s">
        <v>4706</v>
      </c>
    </row>
    <row r="1239" spans="1:72" ht="13.5" customHeight="1">
      <c r="A1239" s="5" t="str">
        <f t="shared" si="63"/>
        <v>1861_화현내_0192</v>
      </c>
      <c r="B1239" s="1">
        <v>1861</v>
      </c>
      <c r="C1239" s="1" t="s">
        <v>9339</v>
      </c>
      <c r="D1239" s="1" t="s">
        <v>9340</v>
      </c>
      <c r="E1239" s="1">
        <v>1238</v>
      </c>
      <c r="F1239" s="1">
        <v>6</v>
      </c>
      <c r="G1239" s="1" t="s">
        <v>2529</v>
      </c>
      <c r="H1239" s="1" t="s">
        <v>4196</v>
      </c>
      <c r="I1239" s="1">
        <v>23</v>
      </c>
      <c r="L1239" s="1">
        <v>4</v>
      </c>
      <c r="M1239" s="1" t="s">
        <v>8516</v>
      </c>
      <c r="N1239" s="1" t="s">
        <v>8517</v>
      </c>
      <c r="O1239" s="1" t="s">
        <v>6</v>
      </c>
      <c r="P1239" s="1" t="s">
        <v>4255</v>
      </c>
      <c r="T1239" s="1" t="s">
        <v>8817</v>
      </c>
      <c r="U1239" s="1" t="s">
        <v>110</v>
      </c>
      <c r="V1239" s="1" t="s">
        <v>4271</v>
      </c>
      <c r="W1239" s="1" t="s">
        <v>139</v>
      </c>
      <c r="X1239" s="1" t="s">
        <v>9197</v>
      </c>
      <c r="Y1239" s="1" t="s">
        <v>1105</v>
      </c>
      <c r="Z1239" s="1" t="s">
        <v>4430</v>
      </c>
      <c r="AC1239" s="1">
        <v>38</v>
      </c>
      <c r="AJ1239" s="1" t="s">
        <v>17</v>
      </c>
      <c r="AK1239" s="1" t="s">
        <v>5254</v>
      </c>
      <c r="AL1239" s="1" t="s">
        <v>141</v>
      </c>
      <c r="AM1239" s="1" t="s">
        <v>5296</v>
      </c>
      <c r="AT1239" s="1" t="s">
        <v>110</v>
      </c>
      <c r="AU1239" s="1" t="s">
        <v>4271</v>
      </c>
      <c r="AV1239" s="1" t="s">
        <v>3352</v>
      </c>
      <c r="AW1239" s="1" t="s">
        <v>4920</v>
      </c>
      <c r="BG1239" s="1" t="s">
        <v>110</v>
      </c>
      <c r="BH1239" s="1" t="s">
        <v>4271</v>
      </c>
      <c r="BI1239" s="1" t="s">
        <v>2744</v>
      </c>
      <c r="BJ1239" s="1" t="s">
        <v>5613</v>
      </c>
      <c r="BK1239" s="1" t="s">
        <v>110</v>
      </c>
      <c r="BL1239" s="1" t="s">
        <v>4271</v>
      </c>
      <c r="BM1239" s="1" t="s">
        <v>3353</v>
      </c>
      <c r="BN1239" s="1" t="s">
        <v>6558</v>
      </c>
      <c r="BO1239" s="1" t="s">
        <v>110</v>
      </c>
      <c r="BP1239" s="1" t="s">
        <v>4271</v>
      </c>
      <c r="BQ1239" s="1" t="s">
        <v>3354</v>
      </c>
      <c r="BR1239" s="1" t="s">
        <v>7653</v>
      </c>
      <c r="BS1239" s="1" t="s">
        <v>88</v>
      </c>
      <c r="BT1239" s="1" t="s">
        <v>7489</v>
      </c>
    </row>
    <row r="1240" spans="1:31" ht="13.5" customHeight="1">
      <c r="A1240" s="5" t="str">
        <f t="shared" si="63"/>
        <v>1861_화현내_0192</v>
      </c>
      <c r="B1240" s="1">
        <v>1861</v>
      </c>
      <c r="C1240" s="1" t="s">
        <v>9339</v>
      </c>
      <c r="D1240" s="1" t="s">
        <v>9340</v>
      </c>
      <c r="E1240" s="1">
        <v>1239</v>
      </c>
      <c r="F1240" s="1">
        <v>6</v>
      </c>
      <c r="G1240" s="1" t="s">
        <v>2529</v>
      </c>
      <c r="H1240" s="1" t="s">
        <v>4196</v>
      </c>
      <c r="I1240" s="1">
        <v>23</v>
      </c>
      <c r="L1240" s="1">
        <v>4</v>
      </c>
      <c r="M1240" s="1" t="s">
        <v>8516</v>
      </c>
      <c r="N1240" s="1" t="s">
        <v>8517</v>
      </c>
      <c r="S1240" s="1" t="s">
        <v>96</v>
      </c>
      <c r="T1240" s="1" t="s">
        <v>4261</v>
      </c>
      <c r="W1240" s="1" t="s">
        <v>290</v>
      </c>
      <c r="X1240" s="1" t="s">
        <v>4337</v>
      </c>
      <c r="Y1240" s="1" t="s">
        <v>10</v>
      </c>
      <c r="Z1240" s="1" t="s">
        <v>4364</v>
      </c>
      <c r="AC1240" s="1">
        <v>75</v>
      </c>
      <c r="AD1240" s="1" t="s">
        <v>757</v>
      </c>
      <c r="AE1240" s="1" t="s">
        <v>5206</v>
      </c>
    </row>
    <row r="1241" spans="1:72" ht="13.5" customHeight="1">
      <c r="A1241" s="5" t="str">
        <f t="shared" si="63"/>
        <v>1861_화현내_0192</v>
      </c>
      <c r="B1241" s="1">
        <v>1861</v>
      </c>
      <c r="C1241" s="1" t="s">
        <v>9339</v>
      </c>
      <c r="D1241" s="1" t="s">
        <v>9340</v>
      </c>
      <c r="E1241" s="1">
        <v>1240</v>
      </c>
      <c r="F1241" s="1">
        <v>6</v>
      </c>
      <c r="G1241" s="1" t="s">
        <v>2529</v>
      </c>
      <c r="H1241" s="1" t="s">
        <v>4196</v>
      </c>
      <c r="I1241" s="1">
        <v>23</v>
      </c>
      <c r="L1241" s="1">
        <v>5</v>
      </c>
      <c r="M1241" s="1" t="s">
        <v>3336</v>
      </c>
      <c r="N1241" s="1" t="s">
        <v>7395</v>
      </c>
      <c r="T1241" s="1" t="s">
        <v>8806</v>
      </c>
      <c r="U1241" s="1" t="s">
        <v>110</v>
      </c>
      <c r="V1241" s="1" t="s">
        <v>4271</v>
      </c>
      <c r="W1241" s="1" t="s">
        <v>97</v>
      </c>
      <c r="X1241" s="1" t="s">
        <v>8983</v>
      </c>
      <c r="Y1241" s="1" t="s">
        <v>2510</v>
      </c>
      <c r="Z1241" s="1" t="s">
        <v>4638</v>
      </c>
      <c r="AC1241" s="1">
        <v>76</v>
      </c>
      <c r="AD1241" s="1" t="s">
        <v>757</v>
      </c>
      <c r="AE1241" s="1" t="s">
        <v>5206</v>
      </c>
      <c r="AJ1241" s="1" t="s">
        <v>17</v>
      </c>
      <c r="AK1241" s="1" t="s">
        <v>5254</v>
      </c>
      <c r="AL1241" s="1" t="s">
        <v>88</v>
      </c>
      <c r="AM1241" s="1" t="s">
        <v>7489</v>
      </c>
      <c r="AT1241" s="1" t="s">
        <v>528</v>
      </c>
      <c r="AU1241" s="1" t="s">
        <v>5335</v>
      </c>
      <c r="AV1241" s="1" t="s">
        <v>1477</v>
      </c>
      <c r="AW1241" s="1" t="s">
        <v>5527</v>
      </c>
      <c r="BG1241" s="1" t="s">
        <v>2899</v>
      </c>
      <c r="BH1241" s="1" t="s">
        <v>5333</v>
      </c>
      <c r="BI1241" s="1" t="s">
        <v>2710</v>
      </c>
      <c r="BJ1241" s="1" t="s">
        <v>6095</v>
      </c>
      <c r="BK1241" s="1" t="s">
        <v>2829</v>
      </c>
      <c r="BL1241" s="1" t="s">
        <v>6448</v>
      </c>
      <c r="BM1241" s="1" t="s">
        <v>3355</v>
      </c>
      <c r="BN1241" s="1" t="s">
        <v>6307</v>
      </c>
      <c r="BO1241" s="1" t="s">
        <v>528</v>
      </c>
      <c r="BP1241" s="1" t="s">
        <v>5335</v>
      </c>
      <c r="BQ1241" s="1" t="s">
        <v>3356</v>
      </c>
      <c r="BR1241" s="1" t="s">
        <v>6992</v>
      </c>
      <c r="BS1241" s="1" t="s">
        <v>180</v>
      </c>
      <c r="BT1241" s="1" t="s">
        <v>5255</v>
      </c>
    </row>
    <row r="1242" spans="1:29" ht="13.5" customHeight="1">
      <c r="A1242" s="5" t="str">
        <f t="shared" si="63"/>
        <v>1861_화현내_0192</v>
      </c>
      <c r="B1242" s="1">
        <v>1861</v>
      </c>
      <c r="C1242" s="1" t="s">
        <v>9339</v>
      </c>
      <c r="D1242" s="1" t="s">
        <v>9340</v>
      </c>
      <c r="E1242" s="1">
        <v>1241</v>
      </c>
      <c r="F1242" s="1">
        <v>6</v>
      </c>
      <c r="G1242" s="1" t="s">
        <v>2529</v>
      </c>
      <c r="H1242" s="1" t="s">
        <v>4196</v>
      </c>
      <c r="I1242" s="1">
        <v>23</v>
      </c>
      <c r="L1242" s="1">
        <v>5</v>
      </c>
      <c r="M1242" s="1" t="s">
        <v>3336</v>
      </c>
      <c r="N1242" s="1" t="s">
        <v>7395</v>
      </c>
      <c r="S1242" s="1" t="s">
        <v>181</v>
      </c>
      <c r="T1242" s="1" t="s">
        <v>4259</v>
      </c>
      <c r="Y1242" s="1" t="s">
        <v>3357</v>
      </c>
      <c r="Z1242" s="1" t="s">
        <v>4637</v>
      </c>
      <c r="AC1242" s="1">
        <v>44</v>
      </c>
    </row>
    <row r="1243" spans="1:29" ht="13.5" customHeight="1">
      <c r="A1243" s="5" t="str">
        <f t="shared" si="63"/>
        <v>1861_화현내_0192</v>
      </c>
      <c r="B1243" s="1">
        <v>1861</v>
      </c>
      <c r="C1243" s="1" t="s">
        <v>9339</v>
      </c>
      <c r="D1243" s="1" t="s">
        <v>9340</v>
      </c>
      <c r="E1243" s="1">
        <v>1242</v>
      </c>
      <c r="F1243" s="1">
        <v>6</v>
      </c>
      <c r="G1243" s="1" t="s">
        <v>2529</v>
      </c>
      <c r="H1243" s="1" t="s">
        <v>4196</v>
      </c>
      <c r="I1243" s="1">
        <v>23</v>
      </c>
      <c r="L1243" s="1">
        <v>5</v>
      </c>
      <c r="M1243" s="1" t="s">
        <v>3336</v>
      </c>
      <c r="N1243" s="1" t="s">
        <v>7395</v>
      </c>
      <c r="S1243" s="1" t="s">
        <v>259</v>
      </c>
      <c r="T1243" s="1" t="s">
        <v>4268</v>
      </c>
      <c r="Y1243" s="1" t="s">
        <v>2191</v>
      </c>
      <c r="Z1243" s="1" t="s">
        <v>4636</v>
      </c>
      <c r="AC1243" s="1">
        <v>18</v>
      </c>
    </row>
    <row r="1244" spans="1:72" ht="13.5" customHeight="1">
      <c r="A1244" s="5" t="str">
        <f t="shared" si="63"/>
        <v>1861_화현내_0192</v>
      </c>
      <c r="B1244" s="1">
        <v>1861</v>
      </c>
      <c r="C1244" s="1" t="s">
        <v>9339</v>
      </c>
      <c r="D1244" s="1" t="s">
        <v>9340</v>
      </c>
      <c r="E1244" s="1">
        <v>1243</v>
      </c>
      <c r="F1244" s="1">
        <v>6</v>
      </c>
      <c r="G1244" s="1" t="s">
        <v>2529</v>
      </c>
      <c r="H1244" s="1" t="s">
        <v>4196</v>
      </c>
      <c r="I1244" s="1">
        <v>24</v>
      </c>
      <c r="J1244" s="1" t="s">
        <v>3358</v>
      </c>
      <c r="K1244" s="1" t="s">
        <v>7399</v>
      </c>
      <c r="L1244" s="1">
        <v>1</v>
      </c>
      <c r="M1244" s="1" t="s">
        <v>8518</v>
      </c>
      <c r="N1244" s="1" t="s">
        <v>8519</v>
      </c>
      <c r="T1244" s="1" t="s">
        <v>8779</v>
      </c>
      <c r="U1244" s="1" t="s">
        <v>110</v>
      </c>
      <c r="V1244" s="1" t="s">
        <v>4271</v>
      </c>
      <c r="W1244" s="1" t="s">
        <v>97</v>
      </c>
      <c r="X1244" s="1" t="s">
        <v>9246</v>
      </c>
      <c r="Y1244" s="1" t="s">
        <v>3359</v>
      </c>
      <c r="Z1244" s="1" t="s">
        <v>4635</v>
      </c>
      <c r="AC1244" s="1">
        <v>44</v>
      </c>
      <c r="AD1244" s="1" t="s">
        <v>65</v>
      </c>
      <c r="AE1244" s="1" t="s">
        <v>5142</v>
      </c>
      <c r="AJ1244" s="1" t="s">
        <v>17</v>
      </c>
      <c r="AK1244" s="1" t="s">
        <v>5254</v>
      </c>
      <c r="AL1244" s="1" t="s">
        <v>88</v>
      </c>
      <c r="AM1244" s="1" t="s">
        <v>7489</v>
      </c>
      <c r="AT1244" s="1" t="s">
        <v>110</v>
      </c>
      <c r="AU1244" s="1" t="s">
        <v>4271</v>
      </c>
      <c r="AV1244" s="1" t="s">
        <v>3360</v>
      </c>
      <c r="AW1244" s="1" t="s">
        <v>5518</v>
      </c>
      <c r="BG1244" s="1" t="s">
        <v>110</v>
      </c>
      <c r="BH1244" s="1" t="s">
        <v>4271</v>
      </c>
      <c r="BI1244" s="1" t="s">
        <v>3361</v>
      </c>
      <c r="BJ1244" s="1" t="s">
        <v>7515</v>
      </c>
      <c r="BK1244" s="1" t="s">
        <v>1304</v>
      </c>
      <c r="BL1244" s="1" t="s">
        <v>5334</v>
      </c>
      <c r="BM1244" s="1" t="s">
        <v>3362</v>
      </c>
      <c r="BN1244" s="1" t="s">
        <v>6030</v>
      </c>
      <c r="BO1244" s="1" t="s">
        <v>105</v>
      </c>
      <c r="BP1244" s="1" t="s">
        <v>4280</v>
      </c>
      <c r="BQ1244" s="1" t="s">
        <v>3363</v>
      </c>
      <c r="BR1244" s="1" t="s">
        <v>7750</v>
      </c>
      <c r="BS1244" s="1" t="s">
        <v>74</v>
      </c>
      <c r="BT1244" s="1" t="s">
        <v>4740</v>
      </c>
    </row>
    <row r="1245" spans="1:73" ht="13.5" customHeight="1">
      <c r="A1245" s="5" t="str">
        <f t="shared" si="63"/>
        <v>1861_화현내_0192</v>
      </c>
      <c r="B1245" s="1">
        <v>1861</v>
      </c>
      <c r="C1245" s="1" t="s">
        <v>9339</v>
      </c>
      <c r="D1245" s="1" t="s">
        <v>9340</v>
      </c>
      <c r="E1245" s="1">
        <v>1244</v>
      </c>
      <c r="F1245" s="1">
        <v>6</v>
      </c>
      <c r="G1245" s="1" t="s">
        <v>2529</v>
      </c>
      <c r="H1245" s="1" t="s">
        <v>4196</v>
      </c>
      <c r="I1245" s="1">
        <v>24</v>
      </c>
      <c r="L1245" s="1">
        <v>1</v>
      </c>
      <c r="M1245" s="1" t="s">
        <v>8518</v>
      </c>
      <c r="N1245" s="1" t="s">
        <v>8519</v>
      </c>
      <c r="T1245" s="1" t="s">
        <v>967</v>
      </c>
      <c r="AT1245" s="1" t="s">
        <v>110</v>
      </c>
      <c r="AU1245" s="1" t="s">
        <v>4271</v>
      </c>
      <c r="AV1245" s="1" t="s">
        <v>3364</v>
      </c>
      <c r="AW1245" s="1" t="s">
        <v>4462</v>
      </c>
      <c r="BG1245" s="1" t="s">
        <v>855</v>
      </c>
      <c r="BH1245" s="1" t="s">
        <v>5338</v>
      </c>
      <c r="BI1245" s="1" t="s">
        <v>729</v>
      </c>
      <c r="BJ1245" s="1" t="s">
        <v>5035</v>
      </c>
      <c r="BK1245" s="1" t="s">
        <v>1304</v>
      </c>
      <c r="BL1245" s="1" t="s">
        <v>5334</v>
      </c>
      <c r="BM1245" s="1" t="s">
        <v>3365</v>
      </c>
      <c r="BN1245" s="1" t="s">
        <v>5988</v>
      </c>
      <c r="BO1245" s="1" t="s">
        <v>110</v>
      </c>
      <c r="BP1245" s="1" t="s">
        <v>4271</v>
      </c>
      <c r="BQ1245" s="1" t="s">
        <v>3366</v>
      </c>
      <c r="BR1245" s="1" t="s">
        <v>7599</v>
      </c>
      <c r="BU1245" s="1" t="s">
        <v>9338</v>
      </c>
    </row>
    <row r="1246" spans="1:31" ht="13.5" customHeight="1">
      <c r="A1246" s="5" t="str">
        <f t="shared" si="63"/>
        <v>1861_화현내_0192</v>
      </c>
      <c r="B1246" s="1">
        <v>1861</v>
      </c>
      <c r="C1246" s="1" t="s">
        <v>9339</v>
      </c>
      <c r="D1246" s="1" t="s">
        <v>9340</v>
      </c>
      <c r="E1246" s="1">
        <v>1245</v>
      </c>
      <c r="F1246" s="1">
        <v>6</v>
      </c>
      <c r="G1246" s="1" t="s">
        <v>2529</v>
      </c>
      <c r="H1246" s="1" t="s">
        <v>4196</v>
      </c>
      <c r="I1246" s="1">
        <v>24</v>
      </c>
      <c r="L1246" s="1">
        <v>1</v>
      </c>
      <c r="M1246" s="1" t="s">
        <v>8518</v>
      </c>
      <c r="N1246" s="1" t="s">
        <v>8519</v>
      </c>
      <c r="S1246" s="1" t="s">
        <v>181</v>
      </c>
      <c r="T1246" s="1" t="s">
        <v>4259</v>
      </c>
      <c r="Y1246" s="1" t="s">
        <v>3304</v>
      </c>
      <c r="Z1246" s="1" t="s">
        <v>4634</v>
      </c>
      <c r="AC1246" s="1">
        <v>18</v>
      </c>
      <c r="AD1246" s="1" t="s">
        <v>188</v>
      </c>
      <c r="AE1246" s="1" t="s">
        <v>5193</v>
      </c>
    </row>
    <row r="1247" spans="1:31" ht="13.5" customHeight="1">
      <c r="A1247" s="5" t="str">
        <f t="shared" si="63"/>
        <v>1861_화현내_0192</v>
      </c>
      <c r="B1247" s="1">
        <v>1861</v>
      </c>
      <c r="C1247" s="1" t="s">
        <v>9339</v>
      </c>
      <c r="D1247" s="1" t="s">
        <v>9340</v>
      </c>
      <c r="E1247" s="1">
        <v>1246</v>
      </c>
      <c r="F1247" s="1">
        <v>6</v>
      </c>
      <c r="G1247" s="1" t="s">
        <v>2529</v>
      </c>
      <c r="H1247" s="1" t="s">
        <v>4196</v>
      </c>
      <c r="I1247" s="1">
        <v>24</v>
      </c>
      <c r="L1247" s="1">
        <v>1</v>
      </c>
      <c r="M1247" s="1" t="s">
        <v>8518</v>
      </c>
      <c r="N1247" s="1" t="s">
        <v>8519</v>
      </c>
      <c r="S1247" s="1" t="s">
        <v>297</v>
      </c>
      <c r="T1247" s="1" t="s">
        <v>4258</v>
      </c>
      <c r="AC1247" s="1">
        <v>15</v>
      </c>
      <c r="AD1247" s="1" t="s">
        <v>700</v>
      </c>
      <c r="AE1247" s="1" t="s">
        <v>5224</v>
      </c>
    </row>
    <row r="1248" spans="1:31" ht="13.5" customHeight="1">
      <c r="A1248" s="5" t="str">
        <f t="shared" si="63"/>
        <v>1861_화현내_0192</v>
      </c>
      <c r="B1248" s="1">
        <v>1861</v>
      </c>
      <c r="C1248" s="1" t="s">
        <v>9339</v>
      </c>
      <c r="D1248" s="1" t="s">
        <v>9340</v>
      </c>
      <c r="E1248" s="1">
        <v>1247</v>
      </c>
      <c r="F1248" s="1">
        <v>6</v>
      </c>
      <c r="G1248" s="1" t="s">
        <v>2529</v>
      </c>
      <c r="H1248" s="1" t="s">
        <v>4196</v>
      </c>
      <c r="I1248" s="1">
        <v>24</v>
      </c>
      <c r="L1248" s="1">
        <v>1</v>
      </c>
      <c r="M1248" s="1" t="s">
        <v>8518</v>
      </c>
      <c r="N1248" s="1" t="s">
        <v>8519</v>
      </c>
      <c r="S1248" s="1" t="s">
        <v>297</v>
      </c>
      <c r="T1248" s="1" t="s">
        <v>4258</v>
      </c>
      <c r="AC1248" s="1">
        <v>12</v>
      </c>
      <c r="AD1248" s="1" t="s">
        <v>98</v>
      </c>
      <c r="AE1248" s="1" t="s">
        <v>5192</v>
      </c>
    </row>
    <row r="1249" spans="1:72" ht="13.5" customHeight="1">
      <c r="A1249" s="5" t="str">
        <f aca="true" t="shared" si="64" ref="A1249:A1265">HYPERLINK("http://kyu.snu.ac.kr/sdhj/index.jsp?type=hj/GK14782_00IH_0001_0193.jpg","1861_화현내_0193")</f>
        <v>1861_화현내_0193</v>
      </c>
      <c r="B1249" s="1">
        <v>1861</v>
      </c>
      <c r="C1249" s="1" t="s">
        <v>9339</v>
      </c>
      <c r="D1249" s="1" t="s">
        <v>9340</v>
      </c>
      <c r="E1249" s="1">
        <v>1248</v>
      </c>
      <c r="F1249" s="1">
        <v>6</v>
      </c>
      <c r="G1249" s="1" t="s">
        <v>2529</v>
      </c>
      <c r="H1249" s="1" t="s">
        <v>4196</v>
      </c>
      <c r="I1249" s="1">
        <v>24</v>
      </c>
      <c r="L1249" s="1">
        <v>2</v>
      </c>
      <c r="M1249" s="1" t="s">
        <v>8520</v>
      </c>
      <c r="N1249" s="1" t="s">
        <v>8521</v>
      </c>
      <c r="T1249" s="1" t="s">
        <v>9162</v>
      </c>
      <c r="U1249" s="1" t="s">
        <v>110</v>
      </c>
      <c r="V1249" s="1" t="s">
        <v>4271</v>
      </c>
      <c r="W1249" s="1" t="s">
        <v>139</v>
      </c>
      <c r="X1249" s="1" t="s">
        <v>9163</v>
      </c>
      <c r="Y1249" s="1" t="s">
        <v>3367</v>
      </c>
      <c r="Z1249" s="1" t="s">
        <v>4633</v>
      </c>
      <c r="AC1249" s="1">
        <v>55</v>
      </c>
      <c r="AD1249" s="1" t="s">
        <v>353</v>
      </c>
      <c r="AE1249" s="1" t="s">
        <v>5235</v>
      </c>
      <c r="AJ1249" s="1" t="s">
        <v>17</v>
      </c>
      <c r="AK1249" s="1" t="s">
        <v>5254</v>
      </c>
      <c r="AL1249" s="1" t="s">
        <v>141</v>
      </c>
      <c r="AM1249" s="1" t="s">
        <v>5296</v>
      </c>
      <c r="AT1249" s="1" t="s">
        <v>110</v>
      </c>
      <c r="AU1249" s="1" t="s">
        <v>4271</v>
      </c>
      <c r="AV1249" s="1" t="s">
        <v>3368</v>
      </c>
      <c r="AW1249" s="1" t="s">
        <v>5526</v>
      </c>
      <c r="BG1249" s="1" t="s">
        <v>1304</v>
      </c>
      <c r="BH1249" s="1" t="s">
        <v>5334</v>
      </c>
      <c r="BI1249" s="1" t="s">
        <v>7377</v>
      </c>
      <c r="BJ1249" s="1" t="s">
        <v>4680</v>
      </c>
      <c r="BK1249" s="1" t="s">
        <v>1304</v>
      </c>
      <c r="BL1249" s="1" t="s">
        <v>5334</v>
      </c>
      <c r="BM1249" s="1" t="s">
        <v>144</v>
      </c>
      <c r="BN1249" s="1" t="s">
        <v>6060</v>
      </c>
      <c r="BO1249" s="1" t="s">
        <v>2899</v>
      </c>
      <c r="BP1249" s="1" t="s">
        <v>5333</v>
      </c>
      <c r="BQ1249" s="1" t="s">
        <v>2587</v>
      </c>
      <c r="BR1249" s="1" t="s">
        <v>6948</v>
      </c>
      <c r="BS1249" s="1" t="s">
        <v>91</v>
      </c>
      <c r="BT1249" s="1" t="s">
        <v>5274</v>
      </c>
    </row>
    <row r="1250" spans="1:72" ht="13.5" customHeight="1">
      <c r="A1250" s="5" t="str">
        <f t="shared" si="64"/>
        <v>1861_화현내_0193</v>
      </c>
      <c r="B1250" s="1">
        <v>1861</v>
      </c>
      <c r="C1250" s="1" t="s">
        <v>9339</v>
      </c>
      <c r="D1250" s="1" t="s">
        <v>9340</v>
      </c>
      <c r="E1250" s="1">
        <v>1249</v>
      </c>
      <c r="F1250" s="1">
        <v>6</v>
      </c>
      <c r="G1250" s="1" t="s">
        <v>2529</v>
      </c>
      <c r="H1250" s="1" t="s">
        <v>4196</v>
      </c>
      <c r="I1250" s="1">
        <v>24</v>
      </c>
      <c r="L1250" s="1">
        <v>2</v>
      </c>
      <c r="M1250" s="1" t="s">
        <v>8520</v>
      </c>
      <c r="N1250" s="1" t="s">
        <v>8521</v>
      </c>
      <c r="S1250" s="1" t="s">
        <v>49</v>
      </c>
      <c r="T1250" s="1" t="s">
        <v>967</v>
      </c>
      <c r="W1250" s="1" t="s">
        <v>549</v>
      </c>
      <c r="X1250" s="1" t="s">
        <v>4336</v>
      </c>
      <c r="Y1250" s="1" t="s">
        <v>10</v>
      </c>
      <c r="Z1250" s="1" t="s">
        <v>4364</v>
      </c>
      <c r="AC1250" s="1">
        <v>48</v>
      </c>
      <c r="AD1250" s="1" t="s">
        <v>83</v>
      </c>
      <c r="AE1250" s="1" t="s">
        <v>5209</v>
      </c>
      <c r="AJ1250" s="1" t="s">
        <v>17</v>
      </c>
      <c r="AK1250" s="1" t="s">
        <v>5254</v>
      </c>
      <c r="AL1250" s="1" t="s">
        <v>180</v>
      </c>
      <c r="AM1250" s="1" t="s">
        <v>5255</v>
      </c>
      <c r="AT1250" s="1" t="s">
        <v>110</v>
      </c>
      <c r="AU1250" s="1" t="s">
        <v>4271</v>
      </c>
      <c r="AV1250" s="1" t="s">
        <v>3369</v>
      </c>
      <c r="AW1250" s="1" t="s">
        <v>4630</v>
      </c>
      <c r="BG1250" s="1" t="s">
        <v>110</v>
      </c>
      <c r="BH1250" s="1" t="s">
        <v>4271</v>
      </c>
      <c r="BI1250" s="1" t="s">
        <v>849</v>
      </c>
      <c r="BJ1250" s="1" t="s">
        <v>5870</v>
      </c>
      <c r="BK1250" s="1" t="s">
        <v>110</v>
      </c>
      <c r="BL1250" s="1" t="s">
        <v>4271</v>
      </c>
      <c r="BM1250" s="1" t="s">
        <v>542</v>
      </c>
      <c r="BN1250" s="1" t="s">
        <v>4863</v>
      </c>
      <c r="BO1250" s="1" t="s">
        <v>110</v>
      </c>
      <c r="BP1250" s="1" t="s">
        <v>4271</v>
      </c>
      <c r="BQ1250" s="1" t="s">
        <v>3370</v>
      </c>
      <c r="BR1250" s="1" t="s">
        <v>7868</v>
      </c>
      <c r="BS1250" s="1" t="s">
        <v>141</v>
      </c>
      <c r="BT1250" s="1" t="s">
        <v>5296</v>
      </c>
    </row>
    <row r="1251" spans="1:29" ht="13.5" customHeight="1">
      <c r="A1251" s="5" t="str">
        <f t="shared" si="64"/>
        <v>1861_화현내_0193</v>
      </c>
      <c r="B1251" s="1">
        <v>1861</v>
      </c>
      <c r="C1251" s="1" t="s">
        <v>9339</v>
      </c>
      <c r="D1251" s="1" t="s">
        <v>9340</v>
      </c>
      <c r="E1251" s="1">
        <v>1250</v>
      </c>
      <c r="F1251" s="1">
        <v>6</v>
      </c>
      <c r="G1251" s="1" t="s">
        <v>2529</v>
      </c>
      <c r="H1251" s="1" t="s">
        <v>4196</v>
      </c>
      <c r="I1251" s="1">
        <v>24</v>
      </c>
      <c r="L1251" s="1">
        <v>2</v>
      </c>
      <c r="M1251" s="1" t="s">
        <v>8520</v>
      </c>
      <c r="N1251" s="1" t="s">
        <v>8521</v>
      </c>
      <c r="S1251" s="1" t="s">
        <v>181</v>
      </c>
      <c r="T1251" s="1" t="s">
        <v>4259</v>
      </c>
      <c r="Y1251" s="1" t="s">
        <v>3371</v>
      </c>
      <c r="Z1251" s="1" t="s">
        <v>4632</v>
      </c>
      <c r="AC1251" s="1">
        <v>14</v>
      </c>
    </row>
    <row r="1252" spans="1:72" ht="13.5" customHeight="1">
      <c r="A1252" s="5" t="str">
        <f t="shared" si="64"/>
        <v>1861_화현내_0193</v>
      </c>
      <c r="B1252" s="1">
        <v>1861</v>
      </c>
      <c r="C1252" s="1" t="s">
        <v>9339</v>
      </c>
      <c r="D1252" s="1" t="s">
        <v>9340</v>
      </c>
      <c r="E1252" s="1">
        <v>1251</v>
      </c>
      <c r="F1252" s="1">
        <v>6</v>
      </c>
      <c r="G1252" s="1" t="s">
        <v>2529</v>
      </c>
      <c r="H1252" s="1" t="s">
        <v>4196</v>
      </c>
      <c r="I1252" s="1">
        <v>24</v>
      </c>
      <c r="L1252" s="1">
        <v>3</v>
      </c>
      <c r="M1252" s="1" t="s">
        <v>8522</v>
      </c>
      <c r="N1252" s="1" t="s">
        <v>8523</v>
      </c>
      <c r="T1252" s="1" t="s">
        <v>8777</v>
      </c>
      <c r="U1252" s="1" t="s">
        <v>110</v>
      </c>
      <c r="V1252" s="1" t="s">
        <v>4271</v>
      </c>
      <c r="W1252" s="1" t="s">
        <v>97</v>
      </c>
      <c r="X1252" s="1" t="s">
        <v>8816</v>
      </c>
      <c r="Y1252" s="1" t="s">
        <v>3372</v>
      </c>
      <c r="Z1252" s="1" t="s">
        <v>4631</v>
      </c>
      <c r="AC1252" s="1">
        <v>40</v>
      </c>
      <c r="AD1252" s="1" t="s">
        <v>40</v>
      </c>
      <c r="AE1252" s="1" t="s">
        <v>5219</v>
      </c>
      <c r="AJ1252" s="1" t="s">
        <v>17</v>
      </c>
      <c r="AK1252" s="1" t="s">
        <v>5254</v>
      </c>
      <c r="AL1252" s="1" t="s">
        <v>88</v>
      </c>
      <c r="AM1252" s="1" t="s">
        <v>7489</v>
      </c>
      <c r="AT1252" s="1" t="s">
        <v>110</v>
      </c>
      <c r="AU1252" s="1" t="s">
        <v>4271</v>
      </c>
      <c r="AV1252" s="1" t="s">
        <v>3373</v>
      </c>
      <c r="AW1252" s="1" t="s">
        <v>5525</v>
      </c>
      <c r="BG1252" s="1" t="s">
        <v>110</v>
      </c>
      <c r="BH1252" s="1" t="s">
        <v>4271</v>
      </c>
      <c r="BI1252" s="1" t="s">
        <v>3361</v>
      </c>
      <c r="BJ1252" s="1" t="s">
        <v>7515</v>
      </c>
      <c r="BK1252" s="1" t="s">
        <v>1304</v>
      </c>
      <c r="BL1252" s="1" t="s">
        <v>5334</v>
      </c>
      <c r="BM1252" s="1" t="s">
        <v>2673</v>
      </c>
      <c r="BN1252" s="1" t="s">
        <v>6030</v>
      </c>
      <c r="BQ1252" s="1" t="s">
        <v>1969</v>
      </c>
      <c r="BR1252" s="1" t="s">
        <v>7602</v>
      </c>
      <c r="BS1252" s="1" t="s">
        <v>125</v>
      </c>
      <c r="BT1252" s="1" t="s">
        <v>5270</v>
      </c>
    </row>
    <row r="1253" spans="1:72" ht="13.5" customHeight="1">
      <c r="A1253" s="5" t="str">
        <f t="shared" si="64"/>
        <v>1861_화현내_0193</v>
      </c>
      <c r="B1253" s="1">
        <v>1861</v>
      </c>
      <c r="C1253" s="1" t="s">
        <v>9339</v>
      </c>
      <c r="D1253" s="1" t="s">
        <v>9340</v>
      </c>
      <c r="E1253" s="1">
        <v>1252</v>
      </c>
      <c r="F1253" s="1">
        <v>6</v>
      </c>
      <c r="G1253" s="1" t="s">
        <v>2529</v>
      </c>
      <c r="H1253" s="1" t="s">
        <v>4196</v>
      </c>
      <c r="I1253" s="1">
        <v>24</v>
      </c>
      <c r="L1253" s="1">
        <v>3</v>
      </c>
      <c r="M1253" s="1" t="s">
        <v>8522</v>
      </c>
      <c r="N1253" s="1" t="s">
        <v>8523</v>
      </c>
      <c r="S1253" s="1" t="s">
        <v>49</v>
      </c>
      <c r="T1253" s="1" t="s">
        <v>967</v>
      </c>
      <c r="W1253" s="1" t="s">
        <v>50</v>
      </c>
      <c r="X1253" s="1" t="s">
        <v>4264</v>
      </c>
      <c r="Y1253" s="1" t="s">
        <v>10</v>
      </c>
      <c r="Z1253" s="1" t="s">
        <v>4364</v>
      </c>
      <c r="AC1253" s="1">
        <v>40</v>
      </c>
      <c r="AJ1253" s="1" t="s">
        <v>17</v>
      </c>
      <c r="AK1253" s="1" t="s">
        <v>5254</v>
      </c>
      <c r="AL1253" s="1" t="s">
        <v>53</v>
      </c>
      <c r="AM1253" s="1" t="s">
        <v>5260</v>
      </c>
      <c r="AT1253" s="1" t="s">
        <v>1394</v>
      </c>
      <c r="AU1253" s="1" t="s">
        <v>4320</v>
      </c>
      <c r="AV1253" s="1" t="s">
        <v>2580</v>
      </c>
      <c r="AW1253" s="1" t="s">
        <v>5524</v>
      </c>
      <c r="BG1253" s="1" t="s">
        <v>1394</v>
      </c>
      <c r="BH1253" s="1" t="s">
        <v>4320</v>
      </c>
      <c r="BI1253" s="1" t="s">
        <v>3374</v>
      </c>
      <c r="BJ1253" s="1" t="s">
        <v>6094</v>
      </c>
      <c r="BM1253" s="1" t="s">
        <v>941</v>
      </c>
      <c r="BN1253" s="1" t="s">
        <v>6557</v>
      </c>
      <c r="BO1253" s="1" t="s">
        <v>1394</v>
      </c>
      <c r="BP1253" s="1" t="s">
        <v>4320</v>
      </c>
      <c r="BQ1253" s="1" t="s">
        <v>3375</v>
      </c>
      <c r="BR1253" s="1" t="s">
        <v>6991</v>
      </c>
      <c r="BS1253" s="1" t="s">
        <v>141</v>
      </c>
      <c r="BT1253" s="1" t="s">
        <v>5296</v>
      </c>
    </row>
    <row r="1254" spans="1:29" ht="13.5" customHeight="1">
      <c r="A1254" s="5" t="str">
        <f t="shared" si="64"/>
        <v>1861_화현내_0193</v>
      </c>
      <c r="B1254" s="1">
        <v>1861</v>
      </c>
      <c r="C1254" s="1" t="s">
        <v>9339</v>
      </c>
      <c r="D1254" s="1" t="s">
        <v>9340</v>
      </c>
      <c r="E1254" s="1">
        <v>1253</v>
      </c>
      <c r="F1254" s="1">
        <v>6</v>
      </c>
      <c r="G1254" s="1" t="s">
        <v>2529</v>
      </c>
      <c r="H1254" s="1" t="s">
        <v>4196</v>
      </c>
      <c r="I1254" s="1">
        <v>24</v>
      </c>
      <c r="L1254" s="1">
        <v>3</v>
      </c>
      <c r="M1254" s="1" t="s">
        <v>8522</v>
      </c>
      <c r="N1254" s="1" t="s">
        <v>8523</v>
      </c>
      <c r="S1254" s="1" t="s">
        <v>96</v>
      </c>
      <c r="T1254" s="1" t="s">
        <v>4261</v>
      </c>
      <c r="W1254" s="1" t="s">
        <v>38</v>
      </c>
      <c r="X1254" s="1" t="s">
        <v>4338</v>
      </c>
      <c r="Y1254" s="1" t="s">
        <v>10</v>
      </c>
      <c r="Z1254" s="1" t="s">
        <v>4364</v>
      </c>
      <c r="AC1254" s="1">
        <v>55</v>
      </c>
    </row>
    <row r="1255" spans="1:31" ht="13.5" customHeight="1">
      <c r="A1255" s="5" t="str">
        <f t="shared" si="64"/>
        <v>1861_화현내_0193</v>
      </c>
      <c r="B1255" s="1">
        <v>1861</v>
      </c>
      <c r="C1255" s="1" t="s">
        <v>9339</v>
      </c>
      <c r="D1255" s="1" t="s">
        <v>9340</v>
      </c>
      <c r="E1255" s="1">
        <v>1254</v>
      </c>
      <c r="F1255" s="1">
        <v>6</v>
      </c>
      <c r="G1255" s="1" t="s">
        <v>2529</v>
      </c>
      <c r="H1255" s="1" t="s">
        <v>4196</v>
      </c>
      <c r="I1255" s="1">
        <v>24</v>
      </c>
      <c r="L1255" s="1">
        <v>3</v>
      </c>
      <c r="M1255" s="1" t="s">
        <v>8522</v>
      </c>
      <c r="N1255" s="1" t="s">
        <v>8523</v>
      </c>
      <c r="S1255" s="1" t="s">
        <v>297</v>
      </c>
      <c r="T1255" s="1" t="s">
        <v>4258</v>
      </c>
      <c r="AC1255" s="1">
        <v>12</v>
      </c>
      <c r="AD1255" s="1" t="s">
        <v>3376</v>
      </c>
      <c r="AE1255" s="1" t="s">
        <v>5249</v>
      </c>
    </row>
    <row r="1256" spans="1:72" ht="13.5" customHeight="1">
      <c r="A1256" s="5" t="str">
        <f t="shared" si="64"/>
        <v>1861_화현내_0193</v>
      </c>
      <c r="B1256" s="1">
        <v>1861</v>
      </c>
      <c r="C1256" s="1" t="s">
        <v>9339</v>
      </c>
      <c r="D1256" s="1" t="s">
        <v>9340</v>
      </c>
      <c r="E1256" s="1">
        <v>1255</v>
      </c>
      <c r="F1256" s="1">
        <v>6</v>
      </c>
      <c r="G1256" s="1" t="s">
        <v>2529</v>
      </c>
      <c r="H1256" s="1" t="s">
        <v>4196</v>
      </c>
      <c r="I1256" s="1">
        <v>24</v>
      </c>
      <c r="L1256" s="1">
        <v>4</v>
      </c>
      <c r="M1256" s="1" t="s">
        <v>8524</v>
      </c>
      <c r="N1256" s="1" t="s">
        <v>8525</v>
      </c>
      <c r="T1256" s="1" t="s">
        <v>8749</v>
      </c>
      <c r="U1256" s="1" t="s">
        <v>110</v>
      </c>
      <c r="V1256" s="1" t="s">
        <v>4271</v>
      </c>
      <c r="W1256" s="1" t="s">
        <v>160</v>
      </c>
      <c r="X1256" s="1" t="s">
        <v>4340</v>
      </c>
      <c r="Y1256" s="1" t="s">
        <v>2825</v>
      </c>
      <c r="Z1256" s="1" t="s">
        <v>4630</v>
      </c>
      <c r="AC1256" s="1">
        <v>37</v>
      </c>
      <c r="AD1256" s="1" t="s">
        <v>677</v>
      </c>
      <c r="AE1256" s="1" t="s">
        <v>5225</v>
      </c>
      <c r="AJ1256" s="1" t="s">
        <v>17</v>
      </c>
      <c r="AK1256" s="1" t="s">
        <v>5254</v>
      </c>
      <c r="AL1256" s="1" t="s">
        <v>95</v>
      </c>
      <c r="AM1256" s="1" t="s">
        <v>5256</v>
      </c>
      <c r="AT1256" s="1" t="s">
        <v>110</v>
      </c>
      <c r="AU1256" s="1" t="s">
        <v>4271</v>
      </c>
      <c r="AV1256" s="1" t="s">
        <v>2646</v>
      </c>
      <c r="AW1256" s="1" t="s">
        <v>5523</v>
      </c>
      <c r="BG1256" s="1" t="s">
        <v>110</v>
      </c>
      <c r="BH1256" s="1" t="s">
        <v>4271</v>
      </c>
      <c r="BI1256" s="1" t="s">
        <v>275</v>
      </c>
      <c r="BJ1256" s="1" t="s">
        <v>5458</v>
      </c>
      <c r="BK1256" s="1" t="s">
        <v>110</v>
      </c>
      <c r="BL1256" s="1" t="s">
        <v>4271</v>
      </c>
      <c r="BM1256" s="1" t="s">
        <v>3246</v>
      </c>
      <c r="BN1256" s="1" t="s">
        <v>6106</v>
      </c>
      <c r="BO1256" s="1" t="s">
        <v>110</v>
      </c>
      <c r="BP1256" s="1" t="s">
        <v>4271</v>
      </c>
      <c r="BQ1256" s="1" t="s">
        <v>3377</v>
      </c>
      <c r="BR1256" s="1" t="s">
        <v>7565</v>
      </c>
      <c r="BS1256" s="1" t="s">
        <v>88</v>
      </c>
      <c r="BT1256" s="1" t="s">
        <v>7489</v>
      </c>
    </row>
    <row r="1257" spans="1:72" ht="13.5" customHeight="1">
      <c r="A1257" s="5" t="str">
        <f t="shared" si="64"/>
        <v>1861_화현내_0193</v>
      </c>
      <c r="B1257" s="1">
        <v>1861</v>
      </c>
      <c r="C1257" s="1" t="s">
        <v>9339</v>
      </c>
      <c r="D1257" s="1" t="s">
        <v>9340</v>
      </c>
      <c r="E1257" s="1">
        <v>1256</v>
      </c>
      <c r="F1257" s="1">
        <v>6</v>
      </c>
      <c r="G1257" s="1" t="s">
        <v>2529</v>
      </c>
      <c r="H1257" s="1" t="s">
        <v>4196</v>
      </c>
      <c r="I1257" s="1">
        <v>24</v>
      </c>
      <c r="L1257" s="1">
        <v>4</v>
      </c>
      <c r="M1257" s="1" t="s">
        <v>8524</v>
      </c>
      <c r="N1257" s="1" t="s">
        <v>8525</v>
      </c>
      <c r="S1257" s="1" t="s">
        <v>49</v>
      </c>
      <c r="T1257" s="1" t="s">
        <v>967</v>
      </c>
      <c r="W1257" s="1" t="s">
        <v>554</v>
      </c>
      <c r="X1257" s="1" t="s">
        <v>4337</v>
      </c>
      <c r="Y1257" s="1" t="s">
        <v>10</v>
      </c>
      <c r="Z1257" s="1" t="s">
        <v>4364</v>
      </c>
      <c r="AC1257" s="1">
        <v>47</v>
      </c>
      <c r="AD1257" s="1" t="s">
        <v>677</v>
      </c>
      <c r="AE1257" s="1" t="s">
        <v>5225</v>
      </c>
      <c r="AJ1257" s="1" t="s">
        <v>17</v>
      </c>
      <c r="AK1257" s="1" t="s">
        <v>5254</v>
      </c>
      <c r="AL1257" s="1" t="s">
        <v>141</v>
      </c>
      <c r="AM1257" s="1" t="s">
        <v>5296</v>
      </c>
      <c r="AT1257" s="1" t="s">
        <v>105</v>
      </c>
      <c r="AU1257" s="1" t="s">
        <v>4280</v>
      </c>
      <c r="AV1257" s="1" t="s">
        <v>3378</v>
      </c>
      <c r="AW1257" s="1" t="s">
        <v>5522</v>
      </c>
      <c r="BG1257" s="1" t="s">
        <v>105</v>
      </c>
      <c r="BH1257" s="1" t="s">
        <v>4280</v>
      </c>
      <c r="BI1257" s="1" t="s">
        <v>3379</v>
      </c>
      <c r="BJ1257" s="1" t="s">
        <v>6093</v>
      </c>
      <c r="BK1257" s="1" t="s">
        <v>105</v>
      </c>
      <c r="BL1257" s="1" t="s">
        <v>4280</v>
      </c>
      <c r="BM1257" s="1" t="s">
        <v>3380</v>
      </c>
      <c r="BN1257" s="1" t="s">
        <v>5979</v>
      </c>
      <c r="BO1257" s="1" t="s">
        <v>105</v>
      </c>
      <c r="BP1257" s="1" t="s">
        <v>4280</v>
      </c>
      <c r="BQ1257" s="1" t="s">
        <v>3381</v>
      </c>
      <c r="BR1257" s="1" t="s">
        <v>6990</v>
      </c>
      <c r="BS1257" s="1" t="s">
        <v>130</v>
      </c>
      <c r="BT1257" s="1" t="s">
        <v>5257</v>
      </c>
    </row>
    <row r="1258" spans="1:72" ht="13.5" customHeight="1">
      <c r="A1258" s="5" t="str">
        <f t="shared" si="64"/>
        <v>1861_화현내_0193</v>
      </c>
      <c r="B1258" s="1">
        <v>1861</v>
      </c>
      <c r="C1258" s="1" t="s">
        <v>9339</v>
      </c>
      <c r="D1258" s="1" t="s">
        <v>9340</v>
      </c>
      <c r="E1258" s="1">
        <v>1257</v>
      </c>
      <c r="F1258" s="1">
        <v>6</v>
      </c>
      <c r="G1258" s="1" t="s">
        <v>2529</v>
      </c>
      <c r="H1258" s="1" t="s">
        <v>4196</v>
      </c>
      <c r="I1258" s="1">
        <v>24</v>
      </c>
      <c r="L1258" s="1">
        <v>5</v>
      </c>
      <c r="M1258" s="1" t="s">
        <v>8526</v>
      </c>
      <c r="N1258" s="1" t="s">
        <v>8527</v>
      </c>
      <c r="T1258" s="1" t="s">
        <v>8933</v>
      </c>
      <c r="U1258" s="1" t="s">
        <v>110</v>
      </c>
      <c r="V1258" s="1" t="s">
        <v>4271</v>
      </c>
      <c r="W1258" s="1" t="s">
        <v>97</v>
      </c>
      <c r="X1258" s="1" t="s">
        <v>9248</v>
      </c>
      <c r="Y1258" s="1" t="s">
        <v>3382</v>
      </c>
      <c r="Z1258" s="1" t="s">
        <v>4629</v>
      </c>
      <c r="AC1258" s="1">
        <v>54</v>
      </c>
      <c r="AD1258" s="1" t="s">
        <v>353</v>
      </c>
      <c r="AE1258" s="1" t="s">
        <v>5235</v>
      </c>
      <c r="AJ1258" s="1" t="s">
        <v>17</v>
      </c>
      <c r="AK1258" s="1" t="s">
        <v>5254</v>
      </c>
      <c r="AL1258" s="1" t="s">
        <v>88</v>
      </c>
      <c r="AM1258" s="1" t="s">
        <v>7489</v>
      </c>
      <c r="AT1258" s="1" t="s">
        <v>110</v>
      </c>
      <c r="AU1258" s="1" t="s">
        <v>4271</v>
      </c>
      <c r="AV1258" s="1" t="s">
        <v>3253</v>
      </c>
      <c r="AW1258" s="1" t="s">
        <v>5426</v>
      </c>
      <c r="BG1258" s="1" t="s">
        <v>110</v>
      </c>
      <c r="BH1258" s="1" t="s">
        <v>4271</v>
      </c>
      <c r="BI1258" s="1" t="s">
        <v>2793</v>
      </c>
      <c r="BJ1258" s="1" t="s">
        <v>7502</v>
      </c>
      <c r="BK1258" s="1" t="s">
        <v>1304</v>
      </c>
      <c r="BL1258" s="1" t="s">
        <v>5334</v>
      </c>
      <c r="BM1258" s="1" t="s">
        <v>2673</v>
      </c>
      <c r="BN1258" s="1" t="s">
        <v>6030</v>
      </c>
      <c r="BO1258" s="1" t="s">
        <v>105</v>
      </c>
      <c r="BP1258" s="1" t="s">
        <v>4280</v>
      </c>
      <c r="BQ1258" s="1" t="s">
        <v>3383</v>
      </c>
      <c r="BR1258" s="1" t="s">
        <v>6989</v>
      </c>
      <c r="BS1258" s="1" t="s">
        <v>95</v>
      </c>
      <c r="BT1258" s="1" t="s">
        <v>5256</v>
      </c>
    </row>
    <row r="1259" spans="1:72" ht="13.5" customHeight="1">
      <c r="A1259" s="5" t="str">
        <f t="shared" si="64"/>
        <v>1861_화현내_0193</v>
      </c>
      <c r="B1259" s="1">
        <v>1861</v>
      </c>
      <c r="C1259" s="1" t="s">
        <v>9339</v>
      </c>
      <c r="D1259" s="1" t="s">
        <v>9340</v>
      </c>
      <c r="E1259" s="1">
        <v>1258</v>
      </c>
      <c r="F1259" s="1">
        <v>6</v>
      </c>
      <c r="G1259" s="1" t="s">
        <v>2529</v>
      </c>
      <c r="H1259" s="1" t="s">
        <v>4196</v>
      </c>
      <c r="I1259" s="1">
        <v>24</v>
      </c>
      <c r="L1259" s="1">
        <v>5</v>
      </c>
      <c r="M1259" s="1" t="s">
        <v>8526</v>
      </c>
      <c r="N1259" s="1" t="s">
        <v>8527</v>
      </c>
      <c r="S1259" s="1" t="s">
        <v>49</v>
      </c>
      <c r="T1259" s="1" t="s">
        <v>967</v>
      </c>
      <c r="W1259" s="1" t="s">
        <v>38</v>
      </c>
      <c r="X1259" s="1" t="s">
        <v>4338</v>
      </c>
      <c r="Y1259" s="1" t="s">
        <v>10</v>
      </c>
      <c r="Z1259" s="1" t="s">
        <v>4364</v>
      </c>
      <c r="AC1259" s="1">
        <v>54</v>
      </c>
      <c r="AD1259" s="1" t="s">
        <v>221</v>
      </c>
      <c r="AE1259" s="1" t="s">
        <v>5245</v>
      </c>
      <c r="AJ1259" s="1" t="s">
        <v>17</v>
      </c>
      <c r="AK1259" s="1" t="s">
        <v>5254</v>
      </c>
      <c r="AL1259" s="1" t="s">
        <v>41</v>
      </c>
      <c r="AM1259" s="1" t="s">
        <v>5259</v>
      </c>
      <c r="AT1259" s="1" t="s">
        <v>105</v>
      </c>
      <c r="AU1259" s="1" t="s">
        <v>4280</v>
      </c>
      <c r="AV1259" s="1" t="s">
        <v>3384</v>
      </c>
      <c r="AW1259" s="1" t="s">
        <v>5521</v>
      </c>
      <c r="BG1259" s="1" t="s">
        <v>105</v>
      </c>
      <c r="BH1259" s="1" t="s">
        <v>4280</v>
      </c>
      <c r="BI1259" s="1" t="s">
        <v>1268</v>
      </c>
      <c r="BJ1259" s="1" t="s">
        <v>5777</v>
      </c>
      <c r="BK1259" s="1" t="s">
        <v>105</v>
      </c>
      <c r="BL1259" s="1" t="s">
        <v>4280</v>
      </c>
      <c r="BM1259" s="1" t="s">
        <v>1478</v>
      </c>
      <c r="BN1259" s="1" t="s">
        <v>4436</v>
      </c>
      <c r="BO1259" s="1" t="s">
        <v>105</v>
      </c>
      <c r="BP1259" s="1" t="s">
        <v>4280</v>
      </c>
      <c r="BQ1259" s="1" t="s">
        <v>1120</v>
      </c>
      <c r="BR1259" s="1" t="s">
        <v>7658</v>
      </c>
      <c r="BS1259" s="1" t="s">
        <v>88</v>
      </c>
      <c r="BT1259" s="1" t="s">
        <v>7489</v>
      </c>
    </row>
    <row r="1260" spans="1:31" ht="13.5" customHeight="1">
      <c r="A1260" s="5" t="str">
        <f t="shared" si="64"/>
        <v>1861_화현내_0193</v>
      </c>
      <c r="B1260" s="1">
        <v>1861</v>
      </c>
      <c r="C1260" s="1" t="s">
        <v>9339</v>
      </c>
      <c r="D1260" s="1" t="s">
        <v>9340</v>
      </c>
      <c r="E1260" s="1">
        <v>1259</v>
      </c>
      <c r="F1260" s="1">
        <v>6</v>
      </c>
      <c r="G1260" s="1" t="s">
        <v>2529</v>
      </c>
      <c r="H1260" s="1" t="s">
        <v>4196</v>
      </c>
      <c r="I1260" s="1">
        <v>24</v>
      </c>
      <c r="L1260" s="1">
        <v>5</v>
      </c>
      <c r="M1260" s="1" t="s">
        <v>8526</v>
      </c>
      <c r="N1260" s="1" t="s">
        <v>8527</v>
      </c>
      <c r="S1260" s="1" t="s">
        <v>181</v>
      </c>
      <c r="T1260" s="1" t="s">
        <v>4259</v>
      </c>
      <c r="Y1260" s="1" t="s">
        <v>3385</v>
      </c>
      <c r="Z1260" s="1" t="s">
        <v>4628</v>
      </c>
      <c r="AC1260" s="1">
        <v>14</v>
      </c>
      <c r="AD1260" s="1" t="s">
        <v>118</v>
      </c>
      <c r="AE1260" s="1" t="s">
        <v>5227</v>
      </c>
    </row>
    <row r="1261" spans="1:72" ht="13.5" customHeight="1">
      <c r="A1261" s="5" t="str">
        <f t="shared" si="64"/>
        <v>1861_화현내_0193</v>
      </c>
      <c r="B1261" s="1">
        <v>1861</v>
      </c>
      <c r="C1261" s="1" t="s">
        <v>9339</v>
      </c>
      <c r="D1261" s="1" t="s">
        <v>9340</v>
      </c>
      <c r="E1261" s="1">
        <v>1260</v>
      </c>
      <c r="F1261" s="1">
        <v>6</v>
      </c>
      <c r="G1261" s="1" t="s">
        <v>2529</v>
      </c>
      <c r="H1261" s="1" t="s">
        <v>4196</v>
      </c>
      <c r="I1261" s="1">
        <v>25</v>
      </c>
      <c r="J1261" s="1" t="s">
        <v>3386</v>
      </c>
      <c r="K1261" s="1" t="s">
        <v>7386</v>
      </c>
      <c r="L1261" s="1">
        <v>1</v>
      </c>
      <c r="M1261" s="1" t="s">
        <v>8528</v>
      </c>
      <c r="N1261" s="1" t="s">
        <v>8529</v>
      </c>
      <c r="T1261" s="1" t="s">
        <v>8806</v>
      </c>
      <c r="U1261" s="1" t="s">
        <v>110</v>
      </c>
      <c r="V1261" s="1" t="s">
        <v>4271</v>
      </c>
      <c r="W1261" s="1" t="s">
        <v>135</v>
      </c>
      <c r="X1261" s="1" t="s">
        <v>9000</v>
      </c>
      <c r="Y1261" s="1" t="s">
        <v>3387</v>
      </c>
      <c r="Z1261" s="1" t="s">
        <v>4627</v>
      </c>
      <c r="AC1261" s="1">
        <v>57</v>
      </c>
      <c r="AD1261" s="1" t="s">
        <v>623</v>
      </c>
      <c r="AE1261" s="1" t="s">
        <v>5222</v>
      </c>
      <c r="AJ1261" s="1" t="s">
        <v>17</v>
      </c>
      <c r="AK1261" s="1" t="s">
        <v>5254</v>
      </c>
      <c r="AL1261" s="1" t="s">
        <v>58</v>
      </c>
      <c r="AM1261" s="1" t="s">
        <v>5258</v>
      </c>
      <c r="AT1261" s="1" t="s">
        <v>110</v>
      </c>
      <c r="AU1261" s="1" t="s">
        <v>4271</v>
      </c>
      <c r="AV1261" s="1" t="s">
        <v>3388</v>
      </c>
      <c r="AW1261" s="1" t="s">
        <v>5520</v>
      </c>
      <c r="BG1261" s="1" t="s">
        <v>110</v>
      </c>
      <c r="BH1261" s="1" t="s">
        <v>4271</v>
      </c>
      <c r="BI1261" s="1" t="s">
        <v>3389</v>
      </c>
      <c r="BJ1261" s="1" t="s">
        <v>6092</v>
      </c>
      <c r="BK1261" s="1" t="s">
        <v>110</v>
      </c>
      <c r="BL1261" s="1" t="s">
        <v>4271</v>
      </c>
      <c r="BM1261" s="1" t="s">
        <v>3390</v>
      </c>
      <c r="BN1261" s="1" t="s">
        <v>6556</v>
      </c>
      <c r="BO1261" s="1" t="s">
        <v>110</v>
      </c>
      <c r="BP1261" s="1" t="s">
        <v>4271</v>
      </c>
      <c r="BQ1261" s="1" t="s">
        <v>3391</v>
      </c>
      <c r="BR1261" s="1" t="s">
        <v>6973</v>
      </c>
      <c r="BS1261" s="1" t="s">
        <v>41</v>
      </c>
      <c r="BT1261" s="1" t="s">
        <v>5259</v>
      </c>
    </row>
    <row r="1262" spans="1:72" ht="13.5" customHeight="1">
      <c r="A1262" s="5" t="str">
        <f t="shared" si="64"/>
        <v>1861_화현내_0193</v>
      </c>
      <c r="B1262" s="1">
        <v>1861</v>
      </c>
      <c r="C1262" s="1" t="s">
        <v>9339</v>
      </c>
      <c r="D1262" s="1" t="s">
        <v>9340</v>
      </c>
      <c r="E1262" s="1">
        <v>1261</v>
      </c>
      <c r="F1262" s="1">
        <v>6</v>
      </c>
      <c r="G1262" s="1" t="s">
        <v>2529</v>
      </c>
      <c r="H1262" s="1" t="s">
        <v>4196</v>
      </c>
      <c r="I1262" s="1">
        <v>25</v>
      </c>
      <c r="L1262" s="1">
        <v>1</v>
      </c>
      <c r="M1262" s="1" t="s">
        <v>8528</v>
      </c>
      <c r="N1262" s="1" t="s">
        <v>8529</v>
      </c>
      <c r="S1262" s="1" t="s">
        <v>49</v>
      </c>
      <c r="T1262" s="1" t="s">
        <v>967</v>
      </c>
      <c r="W1262" s="1" t="s">
        <v>135</v>
      </c>
      <c r="X1262" s="1" t="s">
        <v>9000</v>
      </c>
      <c r="Y1262" s="1" t="s">
        <v>10</v>
      </c>
      <c r="Z1262" s="1" t="s">
        <v>4364</v>
      </c>
      <c r="AC1262" s="1">
        <v>57</v>
      </c>
      <c r="AD1262" s="1" t="s">
        <v>623</v>
      </c>
      <c r="AE1262" s="1" t="s">
        <v>5222</v>
      </c>
      <c r="AJ1262" s="1" t="s">
        <v>17</v>
      </c>
      <c r="AK1262" s="1" t="s">
        <v>5254</v>
      </c>
      <c r="AL1262" s="1" t="s">
        <v>95</v>
      </c>
      <c r="AM1262" s="1" t="s">
        <v>5256</v>
      </c>
      <c r="AT1262" s="1" t="s">
        <v>105</v>
      </c>
      <c r="AU1262" s="1" t="s">
        <v>4280</v>
      </c>
      <c r="AV1262" s="1" t="s">
        <v>3392</v>
      </c>
      <c r="AW1262" s="1" t="s">
        <v>5519</v>
      </c>
      <c r="BG1262" s="1" t="s">
        <v>105</v>
      </c>
      <c r="BH1262" s="1" t="s">
        <v>4280</v>
      </c>
      <c r="BI1262" s="1" t="s">
        <v>3393</v>
      </c>
      <c r="BJ1262" s="1" t="s">
        <v>6091</v>
      </c>
      <c r="BK1262" s="1" t="s">
        <v>105</v>
      </c>
      <c r="BL1262" s="1" t="s">
        <v>4280</v>
      </c>
      <c r="BM1262" s="1" t="s">
        <v>326</v>
      </c>
      <c r="BN1262" s="1" t="s">
        <v>7504</v>
      </c>
      <c r="BO1262" s="1" t="s">
        <v>105</v>
      </c>
      <c r="BP1262" s="1" t="s">
        <v>4280</v>
      </c>
      <c r="BQ1262" s="1" t="s">
        <v>3394</v>
      </c>
      <c r="BR1262" s="1" t="s">
        <v>7387</v>
      </c>
      <c r="BS1262" s="1" t="s">
        <v>58</v>
      </c>
      <c r="BT1262" s="1" t="s">
        <v>5258</v>
      </c>
    </row>
    <row r="1263" spans="1:29" ht="13.5" customHeight="1">
      <c r="A1263" s="5" t="str">
        <f t="shared" si="64"/>
        <v>1861_화현내_0193</v>
      </c>
      <c r="B1263" s="1">
        <v>1861</v>
      </c>
      <c r="C1263" s="1" t="s">
        <v>9339</v>
      </c>
      <c r="D1263" s="1" t="s">
        <v>9340</v>
      </c>
      <c r="E1263" s="1">
        <v>1262</v>
      </c>
      <c r="F1263" s="1">
        <v>6</v>
      </c>
      <c r="G1263" s="1" t="s">
        <v>2529</v>
      </c>
      <c r="H1263" s="1" t="s">
        <v>4196</v>
      </c>
      <c r="I1263" s="1">
        <v>25</v>
      </c>
      <c r="L1263" s="1">
        <v>1</v>
      </c>
      <c r="M1263" s="1" t="s">
        <v>8528</v>
      </c>
      <c r="N1263" s="1" t="s">
        <v>8529</v>
      </c>
      <c r="S1263" s="1" t="s">
        <v>181</v>
      </c>
      <c r="T1263" s="1" t="s">
        <v>4259</v>
      </c>
      <c r="Y1263" s="1" t="s">
        <v>3395</v>
      </c>
      <c r="Z1263" s="1" t="s">
        <v>4626</v>
      </c>
      <c r="AC1263" s="1">
        <v>23</v>
      </c>
    </row>
    <row r="1264" spans="1:31" ht="13.5" customHeight="1">
      <c r="A1264" s="5" t="str">
        <f t="shared" si="64"/>
        <v>1861_화현내_0193</v>
      </c>
      <c r="B1264" s="1">
        <v>1861</v>
      </c>
      <c r="C1264" s="1" t="s">
        <v>9339</v>
      </c>
      <c r="D1264" s="1" t="s">
        <v>9340</v>
      </c>
      <c r="E1264" s="1">
        <v>1263</v>
      </c>
      <c r="F1264" s="1">
        <v>6</v>
      </c>
      <c r="G1264" s="1" t="s">
        <v>2529</v>
      </c>
      <c r="H1264" s="1" t="s">
        <v>4196</v>
      </c>
      <c r="I1264" s="1">
        <v>25</v>
      </c>
      <c r="L1264" s="1">
        <v>1</v>
      </c>
      <c r="M1264" s="1" t="s">
        <v>8528</v>
      </c>
      <c r="N1264" s="1" t="s">
        <v>8529</v>
      </c>
      <c r="S1264" s="1" t="s">
        <v>184</v>
      </c>
      <c r="T1264" s="1" t="s">
        <v>4260</v>
      </c>
      <c r="W1264" s="1" t="s">
        <v>38</v>
      </c>
      <c r="X1264" s="1" t="s">
        <v>4338</v>
      </c>
      <c r="Y1264" s="1" t="s">
        <v>10</v>
      </c>
      <c r="Z1264" s="1" t="s">
        <v>4364</v>
      </c>
      <c r="AC1264" s="1">
        <v>23</v>
      </c>
      <c r="AD1264" s="1" t="s">
        <v>359</v>
      </c>
      <c r="AE1264" s="1" t="s">
        <v>5217</v>
      </c>
    </row>
    <row r="1265" spans="1:72" ht="13.5" customHeight="1">
      <c r="A1265" s="5" t="str">
        <f t="shared" si="64"/>
        <v>1861_화현내_0193</v>
      </c>
      <c r="B1265" s="1">
        <v>1861</v>
      </c>
      <c r="C1265" s="1" t="s">
        <v>9339</v>
      </c>
      <c r="D1265" s="1" t="s">
        <v>9340</v>
      </c>
      <c r="E1265" s="1">
        <v>1264</v>
      </c>
      <c r="F1265" s="1">
        <v>6</v>
      </c>
      <c r="G1265" s="1" t="s">
        <v>2529</v>
      </c>
      <c r="H1265" s="1" t="s">
        <v>4196</v>
      </c>
      <c r="I1265" s="1">
        <v>25</v>
      </c>
      <c r="L1265" s="1">
        <v>2</v>
      </c>
      <c r="M1265" s="1" t="s">
        <v>8530</v>
      </c>
      <c r="N1265" s="1" t="s">
        <v>7399</v>
      </c>
      <c r="T1265" s="1" t="s">
        <v>8817</v>
      </c>
      <c r="U1265" s="1" t="s">
        <v>110</v>
      </c>
      <c r="V1265" s="1" t="s">
        <v>4271</v>
      </c>
      <c r="W1265" s="1" t="s">
        <v>97</v>
      </c>
      <c r="X1265" s="1" t="s">
        <v>8818</v>
      </c>
      <c r="Y1265" s="1" t="s">
        <v>3396</v>
      </c>
      <c r="Z1265" s="1" t="s">
        <v>4625</v>
      </c>
      <c r="AC1265" s="1">
        <v>47</v>
      </c>
      <c r="AD1265" s="1" t="s">
        <v>133</v>
      </c>
      <c r="AE1265" s="1" t="s">
        <v>5247</v>
      </c>
      <c r="AJ1265" s="1" t="s">
        <v>17</v>
      </c>
      <c r="AK1265" s="1" t="s">
        <v>5254</v>
      </c>
      <c r="AL1265" s="1" t="s">
        <v>88</v>
      </c>
      <c r="AM1265" s="1" t="s">
        <v>7489</v>
      </c>
      <c r="AT1265" s="1" t="s">
        <v>110</v>
      </c>
      <c r="AU1265" s="1" t="s">
        <v>4271</v>
      </c>
      <c r="AV1265" s="1" t="s">
        <v>3360</v>
      </c>
      <c r="AW1265" s="1" t="s">
        <v>5518</v>
      </c>
      <c r="BG1265" s="1" t="s">
        <v>110</v>
      </c>
      <c r="BH1265" s="1" t="s">
        <v>4271</v>
      </c>
      <c r="BI1265" s="1" t="s">
        <v>3361</v>
      </c>
      <c r="BJ1265" s="1" t="s">
        <v>7515</v>
      </c>
      <c r="BK1265" s="1" t="s">
        <v>1304</v>
      </c>
      <c r="BL1265" s="1" t="s">
        <v>5334</v>
      </c>
      <c r="BM1265" s="1" t="s">
        <v>2673</v>
      </c>
      <c r="BN1265" s="1" t="s">
        <v>6030</v>
      </c>
      <c r="BO1265" s="1" t="s">
        <v>105</v>
      </c>
      <c r="BP1265" s="1" t="s">
        <v>4280</v>
      </c>
      <c r="BQ1265" s="1" t="s">
        <v>3397</v>
      </c>
      <c r="BR1265" s="1" t="s">
        <v>7750</v>
      </c>
      <c r="BS1265" s="1" t="s">
        <v>74</v>
      </c>
      <c r="BT1265" s="1" t="s">
        <v>4740</v>
      </c>
    </row>
    <row r="1266" spans="1:72" ht="13.5" customHeight="1">
      <c r="A1266" s="5" t="str">
        <f aca="true" t="shared" si="65" ref="A1266:A1286">HYPERLINK("http://kyu.snu.ac.kr/sdhj/index.jsp?type=hj/GK14782_00IH_0001_0194.jpg","1861_화현내_0194")</f>
        <v>1861_화현내_0194</v>
      </c>
      <c r="B1266" s="1">
        <v>1861</v>
      </c>
      <c r="C1266" s="1" t="s">
        <v>9339</v>
      </c>
      <c r="D1266" s="1" t="s">
        <v>9340</v>
      </c>
      <c r="E1266" s="1">
        <v>1265</v>
      </c>
      <c r="F1266" s="1">
        <v>6</v>
      </c>
      <c r="G1266" s="1" t="s">
        <v>2529</v>
      </c>
      <c r="H1266" s="1" t="s">
        <v>4196</v>
      </c>
      <c r="I1266" s="1">
        <v>25</v>
      </c>
      <c r="L1266" s="1">
        <v>2</v>
      </c>
      <c r="M1266" s="1" t="s">
        <v>8530</v>
      </c>
      <c r="N1266" s="1" t="s">
        <v>7399</v>
      </c>
      <c r="S1266" s="1" t="s">
        <v>49</v>
      </c>
      <c r="T1266" s="1" t="s">
        <v>967</v>
      </c>
      <c r="W1266" s="1" t="s">
        <v>38</v>
      </c>
      <c r="X1266" s="1" t="s">
        <v>4338</v>
      </c>
      <c r="Y1266" s="1" t="s">
        <v>10</v>
      </c>
      <c r="Z1266" s="1" t="s">
        <v>4364</v>
      </c>
      <c r="AC1266" s="1">
        <v>47</v>
      </c>
      <c r="AD1266" s="1" t="s">
        <v>133</v>
      </c>
      <c r="AE1266" s="1" t="s">
        <v>5247</v>
      </c>
      <c r="AJ1266" s="1" t="s">
        <v>17</v>
      </c>
      <c r="AK1266" s="1" t="s">
        <v>5254</v>
      </c>
      <c r="AL1266" s="1" t="s">
        <v>41</v>
      </c>
      <c r="AM1266" s="1" t="s">
        <v>5259</v>
      </c>
      <c r="AT1266" s="1" t="s">
        <v>1503</v>
      </c>
      <c r="AU1266" s="1" t="s">
        <v>5336</v>
      </c>
      <c r="AV1266" s="1" t="s">
        <v>1862</v>
      </c>
      <c r="AW1266" s="1" t="s">
        <v>5517</v>
      </c>
      <c r="BG1266" s="1" t="s">
        <v>110</v>
      </c>
      <c r="BH1266" s="1" t="s">
        <v>4271</v>
      </c>
      <c r="BI1266" s="1" t="s">
        <v>2659</v>
      </c>
      <c r="BJ1266" s="1" t="s">
        <v>6090</v>
      </c>
      <c r="BK1266" s="1" t="s">
        <v>1304</v>
      </c>
      <c r="BL1266" s="1" t="s">
        <v>5334</v>
      </c>
      <c r="BM1266" s="1" t="s">
        <v>1189</v>
      </c>
      <c r="BN1266" s="1" t="s">
        <v>5793</v>
      </c>
      <c r="BO1266" s="1" t="s">
        <v>105</v>
      </c>
      <c r="BP1266" s="1" t="s">
        <v>4280</v>
      </c>
      <c r="BQ1266" s="1" t="s">
        <v>3398</v>
      </c>
      <c r="BR1266" s="1" t="s">
        <v>6988</v>
      </c>
      <c r="BS1266" s="1" t="s">
        <v>148</v>
      </c>
      <c r="BT1266" s="1" t="s">
        <v>5286</v>
      </c>
    </row>
    <row r="1267" spans="1:29" ht="13.5" customHeight="1">
      <c r="A1267" s="5" t="str">
        <f t="shared" si="65"/>
        <v>1861_화현내_0194</v>
      </c>
      <c r="B1267" s="1">
        <v>1861</v>
      </c>
      <c r="C1267" s="1" t="s">
        <v>9339</v>
      </c>
      <c r="D1267" s="1" t="s">
        <v>9340</v>
      </c>
      <c r="E1267" s="1">
        <v>1266</v>
      </c>
      <c r="F1267" s="1">
        <v>6</v>
      </c>
      <c r="G1267" s="1" t="s">
        <v>2529</v>
      </c>
      <c r="H1267" s="1" t="s">
        <v>4196</v>
      </c>
      <c r="I1267" s="1">
        <v>25</v>
      </c>
      <c r="L1267" s="1">
        <v>2</v>
      </c>
      <c r="M1267" s="1" t="s">
        <v>8530</v>
      </c>
      <c r="N1267" s="1" t="s">
        <v>7399</v>
      </c>
      <c r="S1267" s="1" t="s">
        <v>181</v>
      </c>
      <c r="T1267" s="1" t="s">
        <v>4259</v>
      </c>
      <c r="Y1267" s="1" t="s">
        <v>3399</v>
      </c>
      <c r="Z1267" s="1" t="s">
        <v>4624</v>
      </c>
      <c r="AC1267" s="1">
        <v>16</v>
      </c>
    </row>
    <row r="1268" spans="1:29" ht="13.5" customHeight="1">
      <c r="A1268" s="5" t="str">
        <f t="shared" si="65"/>
        <v>1861_화현내_0194</v>
      </c>
      <c r="B1268" s="1">
        <v>1861</v>
      </c>
      <c r="C1268" s="1" t="s">
        <v>9339</v>
      </c>
      <c r="D1268" s="1" t="s">
        <v>9340</v>
      </c>
      <c r="E1268" s="1">
        <v>1267</v>
      </c>
      <c r="F1268" s="1">
        <v>6</v>
      </c>
      <c r="G1268" s="1" t="s">
        <v>2529</v>
      </c>
      <c r="H1268" s="1" t="s">
        <v>4196</v>
      </c>
      <c r="I1268" s="1">
        <v>25</v>
      </c>
      <c r="L1268" s="1">
        <v>2</v>
      </c>
      <c r="M1268" s="1" t="s">
        <v>8530</v>
      </c>
      <c r="N1268" s="1" t="s">
        <v>7399</v>
      </c>
      <c r="S1268" s="1" t="s">
        <v>184</v>
      </c>
      <c r="T1268" s="1" t="s">
        <v>4260</v>
      </c>
      <c r="W1268" s="1" t="s">
        <v>139</v>
      </c>
      <c r="X1268" s="1" t="s">
        <v>9197</v>
      </c>
      <c r="Y1268" s="1" t="s">
        <v>10</v>
      </c>
      <c r="Z1268" s="1" t="s">
        <v>4364</v>
      </c>
      <c r="AC1268" s="1">
        <v>23</v>
      </c>
    </row>
    <row r="1269" spans="1:29" ht="13.5" customHeight="1">
      <c r="A1269" s="5" t="str">
        <f t="shared" si="65"/>
        <v>1861_화현내_0194</v>
      </c>
      <c r="B1269" s="1">
        <v>1861</v>
      </c>
      <c r="C1269" s="1" t="s">
        <v>9339</v>
      </c>
      <c r="D1269" s="1" t="s">
        <v>9340</v>
      </c>
      <c r="E1269" s="1">
        <v>1268</v>
      </c>
      <c r="F1269" s="1">
        <v>6</v>
      </c>
      <c r="G1269" s="1" t="s">
        <v>2529</v>
      </c>
      <c r="H1269" s="1" t="s">
        <v>4196</v>
      </c>
      <c r="I1269" s="1">
        <v>25</v>
      </c>
      <c r="L1269" s="1">
        <v>2</v>
      </c>
      <c r="M1269" s="1" t="s">
        <v>8530</v>
      </c>
      <c r="N1269" s="1" t="s">
        <v>7399</v>
      </c>
      <c r="S1269" s="1" t="s">
        <v>259</v>
      </c>
      <c r="T1269" s="1" t="s">
        <v>4268</v>
      </c>
      <c r="Y1269" s="1" t="s">
        <v>3400</v>
      </c>
      <c r="Z1269" s="1" t="s">
        <v>7464</v>
      </c>
      <c r="AC1269" s="1">
        <v>3</v>
      </c>
    </row>
    <row r="1270" spans="1:72" ht="13.5" customHeight="1">
      <c r="A1270" s="5" t="str">
        <f t="shared" si="65"/>
        <v>1861_화현내_0194</v>
      </c>
      <c r="B1270" s="1">
        <v>1861</v>
      </c>
      <c r="C1270" s="1" t="s">
        <v>9339</v>
      </c>
      <c r="D1270" s="1" t="s">
        <v>9340</v>
      </c>
      <c r="E1270" s="1">
        <v>1269</v>
      </c>
      <c r="F1270" s="1">
        <v>6</v>
      </c>
      <c r="G1270" s="1" t="s">
        <v>2529</v>
      </c>
      <c r="H1270" s="1" t="s">
        <v>4196</v>
      </c>
      <c r="I1270" s="1">
        <v>25</v>
      </c>
      <c r="L1270" s="1">
        <v>3</v>
      </c>
      <c r="M1270" s="1" t="s">
        <v>8531</v>
      </c>
      <c r="N1270" s="1" t="s">
        <v>8532</v>
      </c>
      <c r="T1270" s="1" t="s">
        <v>8768</v>
      </c>
      <c r="U1270" s="1" t="s">
        <v>110</v>
      </c>
      <c r="V1270" s="1" t="s">
        <v>4271</v>
      </c>
      <c r="W1270" s="1" t="s">
        <v>97</v>
      </c>
      <c r="X1270" s="1" t="s">
        <v>8769</v>
      </c>
      <c r="Y1270" s="1" t="s">
        <v>3401</v>
      </c>
      <c r="Z1270" s="1" t="s">
        <v>4623</v>
      </c>
      <c r="AC1270" s="1">
        <v>32</v>
      </c>
      <c r="AD1270" s="1" t="s">
        <v>247</v>
      </c>
      <c r="AE1270" s="1" t="s">
        <v>5242</v>
      </c>
      <c r="AJ1270" s="1" t="s">
        <v>17</v>
      </c>
      <c r="AK1270" s="1" t="s">
        <v>5254</v>
      </c>
      <c r="AL1270" s="1" t="s">
        <v>88</v>
      </c>
      <c r="AM1270" s="1" t="s">
        <v>7489</v>
      </c>
      <c r="AT1270" s="1" t="s">
        <v>110</v>
      </c>
      <c r="AU1270" s="1" t="s">
        <v>4271</v>
      </c>
      <c r="AV1270" s="1" t="s">
        <v>3402</v>
      </c>
      <c r="AW1270" s="1" t="s">
        <v>5516</v>
      </c>
      <c r="BG1270" s="1" t="s">
        <v>110</v>
      </c>
      <c r="BH1270" s="1" t="s">
        <v>4271</v>
      </c>
      <c r="BI1270" s="1" t="s">
        <v>3360</v>
      </c>
      <c r="BJ1270" s="1" t="s">
        <v>5518</v>
      </c>
      <c r="BK1270" s="1" t="s">
        <v>110</v>
      </c>
      <c r="BL1270" s="1" t="s">
        <v>4271</v>
      </c>
      <c r="BM1270" s="1" t="s">
        <v>3361</v>
      </c>
      <c r="BN1270" s="1" t="s">
        <v>9249</v>
      </c>
      <c r="BO1270" s="1" t="s">
        <v>110</v>
      </c>
      <c r="BP1270" s="1" t="s">
        <v>4271</v>
      </c>
      <c r="BQ1270" s="1" t="s">
        <v>3403</v>
      </c>
      <c r="BR1270" s="1" t="s">
        <v>7851</v>
      </c>
      <c r="BS1270" s="1" t="s">
        <v>141</v>
      </c>
      <c r="BT1270" s="1" t="s">
        <v>5296</v>
      </c>
    </row>
    <row r="1271" spans="1:72" ht="13.5" customHeight="1">
      <c r="A1271" s="5" t="str">
        <f t="shared" si="65"/>
        <v>1861_화현내_0194</v>
      </c>
      <c r="B1271" s="1">
        <v>1861</v>
      </c>
      <c r="C1271" s="1" t="s">
        <v>9339</v>
      </c>
      <c r="D1271" s="1" t="s">
        <v>9340</v>
      </c>
      <c r="E1271" s="1">
        <v>1270</v>
      </c>
      <c r="F1271" s="1">
        <v>6</v>
      </c>
      <c r="G1271" s="1" t="s">
        <v>2529</v>
      </c>
      <c r="H1271" s="1" t="s">
        <v>4196</v>
      </c>
      <c r="I1271" s="1">
        <v>25</v>
      </c>
      <c r="L1271" s="1">
        <v>3</v>
      </c>
      <c r="M1271" s="1" t="s">
        <v>8531</v>
      </c>
      <c r="N1271" s="1" t="s">
        <v>8532</v>
      </c>
      <c r="S1271" s="1" t="s">
        <v>49</v>
      </c>
      <c r="T1271" s="1" t="s">
        <v>967</v>
      </c>
      <c r="W1271" s="1" t="s">
        <v>97</v>
      </c>
      <c r="X1271" s="1" t="s">
        <v>8769</v>
      </c>
      <c r="Y1271" s="1" t="s">
        <v>10</v>
      </c>
      <c r="Z1271" s="1" t="s">
        <v>4364</v>
      </c>
      <c r="AC1271" s="1">
        <v>30</v>
      </c>
      <c r="AD1271" s="1" t="s">
        <v>183</v>
      </c>
      <c r="AE1271" s="1" t="s">
        <v>5218</v>
      </c>
      <c r="AJ1271" s="1" t="s">
        <v>17</v>
      </c>
      <c r="AK1271" s="1" t="s">
        <v>5254</v>
      </c>
      <c r="AL1271" s="1" t="s">
        <v>125</v>
      </c>
      <c r="AM1271" s="1" t="s">
        <v>5270</v>
      </c>
      <c r="AT1271" s="1" t="s">
        <v>110</v>
      </c>
      <c r="AU1271" s="1" t="s">
        <v>4271</v>
      </c>
      <c r="AV1271" s="1" t="s">
        <v>3404</v>
      </c>
      <c r="AW1271" s="1" t="s">
        <v>5515</v>
      </c>
      <c r="BG1271" s="1" t="s">
        <v>110</v>
      </c>
      <c r="BH1271" s="1" t="s">
        <v>4271</v>
      </c>
      <c r="BI1271" s="1" t="s">
        <v>2618</v>
      </c>
      <c r="BJ1271" s="1" t="s">
        <v>4695</v>
      </c>
      <c r="BK1271" s="1" t="s">
        <v>110</v>
      </c>
      <c r="BL1271" s="1" t="s">
        <v>4271</v>
      </c>
      <c r="BM1271" s="1" t="s">
        <v>1743</v>
      </c>
      <c r="BN1271" s="1" t="s">
        <v>4987</v>
      </c>
      <c r="BO1271" s="1" t="s">
        <v>105</v>
      </c>
      <c r="BP1271" s="1" t="s">
        <v>4280</v>
      </c>
      <c r="BQ1271" s="1" t="s">
        <v>3405</v>
      </c>
      <c r="BR1271" s="1" t="s">
        <v>7699</v>
      </c>
      <c r="BS1271" s="1" t="s">
        <v>141</v>
      </c>
      <c r="BT1271" s="1" t="s">
        <v>5296</v>
      </c>
    </row>
    <row r="1272" spans="1:72" ht="13.5" customHeight="1">
      <c r="A1272" s="5" t="str">
        <f t="shared" si="65"/>
        <v>1861_화현내_0194</v>
      </c>
      <c r="B1272" s="1">
        <v>1861</v>
      </c>
      <c r="C1272" s="1" t="s">
        <v>9339</v>
      </c>
      <c r="D1272" s="1" t="s">
        <v>9340</v>
      </c>
      <c r="E1272" s="1">
        <v>1271</v>
      </c>
      <c r="F1272" s="1">
        <v>6</v>
      </c>
      <c r="G1272" s="1" t="s">
        <v>2529</v>
      </c>
      <c r="H1272" s="1" t="s">
        <v>4196</v>
      </c>
      <c r="I1272" s="1">
        <v>25</v>
      </c>
      <c r="L1272" s="1">
        <v>4</v>
      </c>
      <c r="M1272" s="1" t="s">
        <v>8533</v>
      </c>
      <c r="N1272" s="1" t="s">
        <v>7386</v>
      </c>
      <c r="T1272" s="1" t="s">
        <v>9250</v>
      </c>
      <c r="U1272" s="1" t="s">
        <v>110</v>
      </c>
      <c r="V1272" s="1" t="s">
        <v>4271</v>
      </c>
      <c r="W1272" s="1" t="s">
        <v>97</v>
      </c>
      <c r="X1272" s="1" t="s">
        <v>9251</v>
      </c>
      <c r="Y1272" s="1" t="s">
        <v>3406</v>
      </c>
      <c r="Z1272" s="1" t="s">
        <v>4622</v>
      </c>
      <c r="AC1272" s="1">
        <v>45</v>
      </c>
      <c r="AD1272" s="1" t="s">
        <v>73</v>
      </c>
      <c r="AE1272" s="1" t="s">
        <v>5197</v>
      </c>
      <c r="AJ1272" s="1" t="s">
        <v>17</v>
      </c>
      <c r="AK1272" s="1" t="s">
        <v>5254</v>
      </c>
      <c r="AL1272" s="1" t="s">
        <v>88</v>
      </c>
      <c r="AM1272" s="1" t="s">
        <v>7489</v>
      </c>
      <c r="AT1272" s="1" t="s">
        <v>110</v>
      </c>
      <c r="AU1272" s="1" t="s">
        <v>4271</v>
      </c>
      <c r="AV1272" s="1" t="s">
        <v>3407</v>
      </c>
      <c r="AW1272" s="1" t="s">
        <v>4592</v>
      </c>
      <c r="BG1272" s="1" t="s">
        <v>528</v>
      </c>
      <c r="BH1272" s="1" t="s">
        <v>5335</v>
      </c>
      <c r="BI1272" s="1" t="s">
        <v>1477</v>
      </c>
      <c r="BJ1272" s="1" t="s">
        <v>5527</v>
      </c>
      <c r="BK1272" s="1" t="s">
        <v>855</v>
      </c>
      <c r="BL1272" s="1" t="s">
        <v>5338</v>
      </c>
      <c r="BM1272" s="1" t="s">
        <v>2710</v>
      </c>
      <c r="BN1272" s="1" t="s">
        <v>6095</v>
      </c>
      <c r="BO1272" s="1" t="s">
        <v>110</v>
      </c>
      <c r="BP1272" s="1" t="s">
        <v>4271</v>
      </c>
      <c r="BQ1272" s="1" t="s">
        <v>3408</v>
      </c>
      <c r="BR1272" s="1" t="s">
        <v>6987</v>
      </c>
      <c r="BS1272" s="1" t="s">
        <v>41</v>
      </c>
      <c r="BT1272" s="1" t="s">
        <v>5259</v>
      </c>
    </row>
    <row r="1273" spans="1:72" ht="13.5" customHeight="1">
      <c r="A1273" s="5" t="str">
        <f t="shared" si="65"/>
        <v>1861_화현내_0194</v>
      </c>
      <c r="B1273" s="1">
        <v>1861</v>
      </c>
      <c r="C1273" s="1" t="s">
        <v>9339</v>
      </c>
      <c r="D1273" s="1" t="s">
        <v>9340</v>
      </c>
      <c r="E1273" s="1">
        <v>1272</v>
      </c>
      <c r="F1273" s="1">
        <v>6</v>
      </c>
      <c r="G1273" s="1" t="s">
        <v>2529</v>
      </c>
      <c r="H1273" s="1" t="s">
        <v>4196</v>
      </c>
      <c r="I1273" s="1">
        <v>25</v>
      </c>
      <c r="L1273" s="1">
        <v>4</v>
      </c>
      <c r="M1273" s="1" t="s">
        <v>8533</v>
      </c>
      <c r="N1273" s="1" t="s">
        <v>7386</v>
      </c>
      <c r="S1273" s="1" t="s">
        <v>49</v>
      </c>
      <c r="T1273" s="1" t="s">
        <v>967</v>
      </c>
      <c r="W1273" s="1" t="s">
        <v>97</v>
      </c>
      <c r="X1273" s="1" t="s">
        <v>9251</v>
      </c>
      <c r="Y1273" s="1" t="s">
        <v>10</v>
      </c>
      <c r="Z1273" s="1" t="s">
        <v>4364</v>
      </c>
      <c r="AC1273" s="1">
        <v>45</v>
      </c>
      <c r="AJ1273" s="1" t="s">
        <v>17</v>
      </c>
      <c r="AK1273" s="1" t="s">
        <v>5254</v>
      </c>
      <c r="AL1273" s="1" t="s">
        <v>58</v>
      </c>
      <c r="AM1273" s="1" t="s">
        <v>5258</v>
      </c>
      <c r="AT1273" s="1" t="s">
        <v>105</v>
      </c>
      <c r="AU1273" s="1" t="s">
        <v>4280</v>
      </c>
      <c r="AV1273" s="1" t="s">
        <v>2755</v>
      </c>
      <c r="AW1273" s="1" t="s">
        <v>5514</v>
      </c>
      <c r="BG1273" s="1" t="s">
        <v>105</v>
      </c>
      <c r="BH1273" s="1" t="s">
        <v>4280</v>
      </c>
      <c r="BI1273" s="1" t="s">
        <v>3409</v>
      </c>
      <c r="BJ1273" s="1" t="s">
        <v>5982</v>
      </c>
      <c r="BK1273" s="1" t="s">
        <v>105</v>
      </c>
      <c r="BL1273" s="1" t="s">
        <v>4280</v>
      </c>
      <c r="BM1273" s="1" t="s">
        <v>3410</v>
      </c>
      <c r="BN1273" s="1" t="s">
        <v>6535</v>
      </c>
      <c r="BO1273" s="1" t="s">
        <v>105</v>
      </c>
      <c r="BP1273" s="1" t="s">
        <v>4280</v>
      </c>
      <c r="BQ1273" s="1" t="s">
        <v>3411</v>
      </c>
      <c r="BR1273" s="1" t="s">
        <v>7597</v>
      </c>
      <c r="BS1273" s="1" t="s">
        <v>125</v>
      </c>
      <c r="BT1273" s="1" t="s">
        <v>5270</v>
      </c>
    </row>
    <row r="1274" spans="1:29" ht="13.5" customHeight="1">
      <c r="A1274" s="5" t="str">
        <f t="shared" si="65"/>
        <v>1861_화현내_0194</v>
      </c>
      <c r="B1274" s="1">
        <v>1861</v>
      </c>
      <c r="C1274" s="1" t="s">
        <v>9339</v>
      </c>
      <c r="D1274" s="1" t="s">
        <v>9340</v>
      </c>
      <c r="E1274" s="1">
        <v>1273</v>
      </c>
      <c r="F1274" s="1">
        <v>6</v>
      </c>
      <c r="G1274" s="1" t="s">
        <v>2529</v>
      </c>
      <c r="H1274" s="1" t="s">
        <v>4196</v>
      </c>
      <c r="I1274" s="1">
        <v>25</v>
      </c>
      <c r="L1274" s="1">
        <v>4</v>
      </c>
      <c r="M1274" s="1" t="s">
        <v>8533</v>
      </c>
      <c r="N1274" s="1" t="s">
        <v>7386</v>
      </c>
      <c r="S1274" s="1" t="s">
        <v>96</v>
      </c>
      <c r="T1274" s="1" t="s">
        <v>4261</v>
      </c>
      <c r="W1274" s="1" t="s">
        <v>38</v>
      </c>
      <c r="X1274" s="1" t="s">
        <v>4338</v>
      </c>
      <c r="Y1274" s="1" t="s">
        <v>10</v>
      </c>
      <c r="Z1274" s="1" t="s">
        <v>4364</v>
      </c>
      <c r="AC1274" s="1">
        <v>68</v>
      </c>
    </row>
    <row r="1275" spans="1:29" ht="13.5" customHeight="1">
      <c r="A1275" s="5" t="str">
        <f t="shared" si="65"/>
        <v>1861_화현내_0194</v>
      </c>
      <c r="B1275" s="1">
        <v>1861</v>
      </c>
      <c r="C1275" s="1" t="s">
        <v>9339</v>
      </c>
      <c r="D1275" s="1" t="s">
        <v>9340</v>
      </c>
      <c r="E1275" s="1">
        <v>1274</v>
      </c>
      <c r="F1275" s="1">
        <v>6</v>
      </c>
      <c r="G1275" s="1" t="s">
        <v>2529</v>
      </c>
      <c r="H1275" s="1" t="s">
        <v>4196</v>
      </c>
      <c r="I1275" s="1">
        <v>25</v>
      </c>
      <c r="L1275" s="1">
        <v>4</v>
      </c>
      <c r="M1275" s="1" t="s">
        <v>8533</v>
      </c>
      <c r="N1275" s="1" t="s">
        <v>7386</v>
      </c>
      <c r="S1275" s="1" t="s">
        <v>181</v>
      </c>
      <c r="T1275" s="1" t="s">
        <v>4259</v>
      </c>
      <c r="Y1275" s="1" t="s">
        <v>3412</v>
      </c>
      <c r="Z1275" s="1" t="s">
        <v>4621</v>
      </c>
      <c r="AC1275" s="1">
        <v>27</v>
      </c>
    </row>
    <row r="1276" spans="1:29" ht="13.5" customHeight="1">
      <c r="A1276" s="5" t="str">
        <f t="shared" si="65"/>
        <v>1861_화현내_0194</v>
      </c>
      <c r="B1276" s="1">
        <v>1861</v>
      </c>
      <c r="C1276" s="1" t="s">
        <v>9339</v>
      </c>
      <c r="D1276" s="1" t="s">
        <v>9340</v>
      </c>
      <c r="E1276" s="1">
        <v>1275</v>
      </c>
      <c r="F1276" s="1">
        <v>6</v>
      </c>
      <c r="G1276" s="1" t="s">
        <v>2529</v>
      </c>
      <c r="H1276" s="1" t="s">
        <v>4196</v>
      </c>
      <c r="I1276" s="1">
        <v>25</v>
      </c>
      <c r="L1276" s="1">
        <v>4</v>
      </c>
      <c r="M1276" s="1" t="s">
        <v>8533</v>
      </c>
      <c r="N1276" s="1" t="s">
        <v>7386</v>
      </c>
      <c r="S1276" s="1" t="s">
        <v>184</v>
      </c>
      <c r="T1276" s="1" t="s">
        <v>4260</v>
      </c>
      <c r="W1276" s="1" t="s">
        <v>334</v>
      </c>
      <c r="X1276" s="1" t="s">
        <v>4352</v>
      </c>
      <c r="Y1276" s="1" t="s">
        <v>10</v>
      </c>
      <c r="Z1276" s="1" t="s">
        <v>4364</v>
      </c>
      <c r="AC1276" s="1">
        <v>27</v>
      </c>
    </row>
    <row r="1277" spans="1:29" ht="13.5" customHeight="1">
      <c r="A1277" s="5" t="str">
        <f t="shared" si="65"/>
        <v>1861_화현내_0194</v>
      </c>
      <c r="B1277" s="1">
        <v>1861</v>
      </c>
      <c r="C1277" s="1" t="s">
        <v>9339</v>
      </c>
      <c r="D1277" s="1" t="s">
        <v>9340</v>
      </c>
      <c r="E1277" s="1">
        <v>1276</v>
      </c>
      <c r="F1277" s="1">
        <v>6</v>
      </c>
      <c r="G1277" s="1" t="s">
        <v>2529</v>
      </c>
      <c r="H1277" s="1" t="s">
        <v>4196</v>
      </c>
      <c r="I1277" s="1">
        <v>25</v>
      </c>
      <c r="L1277" s="1">
        <v>4</v>
      </c>
      <c r="M1277" s="1" t="s">
        <v>8533</v>
      </c>
      <c r="N1277" s="1" t="s">
        <v>7386</v>
      </c>
      <c r="S1277" s="1" t="s">
        <v>181</v>
      </c>
      <c r="T1277" s="1" t="s">
        <v>4259</v>
      </c>
      <c r="Y1277" s="1" t="s">
        <v>3413</v>
      </c>
      <c r="Z1277" s="1" t="s">
        <v>4620</v>
      </c>
      <c r="AC1277" s="1">
        <v>22</v>
      </c>
    </row>
    <row r="1278" spans="1:72" ht="13.5" customHeight="1">
      <c r="A1278" s="5" t="str">
        <f t="shared" si="65"/>
        <v>1861_화현내_0194</v>
      </c>
      <c r="B1278" s="1">
        <v>1861</v>
      </c>
      <c r="C1278" s="1" t="s">
        <v>9339</v>
      </c>
      <c r="D1278" s="1" t="s">
        <v>9340</v>
      </c>
      <c r="E1278" s="1">
        <v>1277</v>
      </c>
      <c r="F1278" s="1">
        <v>6</v>
      </c>
      <c r="G1278" s="1" t="s">
        <v>2529</v>
      </c>
      <c r="H1278" s="1" t="s">
        <v>4196</v>
      </c>
      <c r="I1278" s="1">
        <v>25</v>
      </c>
      <c r="L1278" s="1">
        <v>5</v>
      </c>
      <c r="M1278" s="1" t="s">
        <v>8534</v>
      </c>
      <c r="N1278" s="1" t="s">
        <v>8535</v>
      </c>
      <c r="O1278" s="1" t="s">
        <v>6</v>
      </c>
      <c r="P1278" s="1" t="s">
        <v>4255</v>
      </c>
      <c r="T1278" s="1" t="s">
        <v>9048</v>
      </c>
      <c r="U1278" s="1" t="s">
        <v>37</v>
      </c>
      <c r="V1278" s="1" t="s">
        <v>4283</v>
      </c>
      <c r="W1278" s="1" t="s">
        <v>139</v>
      </c>
      <c r="X1278" s="1" t="s">
        <v>9252</v>
      </c>
      <c r="Y1278" s="1" t="s">
        <v>2294</v>
      </c>
      <c r="Z1278" s="1" t="s">
        <v>4619</v>
      </c>
      <c r="AC1278" s="1">
        <v>28</v>
      </c>
      <c r="AD1278" s="1" t="s">
        <v>185</v>
      </c>
      <c r="AE1278" s="1" t="s">
        <v>5248</v>
      </c>
      <c r="AJ1278" s="1" t="s">
        <v>17</v>
      </c>
      <c r="AK1278" s="1" t="s">
        <v>5254</v>
      </c>
      <c r="AL1278" s="1" t="s">
        <v>141</v>
      </c>
      <c r="AM1278" s="1" t="s">
        <v>5296</v>
      </c>
      <c r="AT1278" s="1" t="s">
        <v>37</v>
      </c>
      <c r="AU1278" s="1" t="s">
        <v>4283</v>
      </c>
      <c r="AV1278" s="1" t="s">
        <v>3414</v>
      </c>
      <c r="AW1278" s="1" t="s">
        <v>5513</v>
      </c>
      <c r="BG1278" s="1" t="s">
        <v>42</v>
      </c>
      <c r="BH1278" s="1" t="s">
        <v>5332</v>
      </c>
      <c r="BI1278" s="1" t="s">
        <v>3415</v>
      </c>
      <c r="BJ1278" s="1" t="s">
        <v>6089</v>
      </c>
      <c r="BK1278" s="1" t="s">
        <v>42</v>
      </c>
      <c r="BL1278" s="1" t="s">
        <v>5332</v>
      </c>
      <c r="BM1278" s="1" t="s">
        <v>3100</v>
      </c>
      <c r="BN1278" s="1" t="s">
        <v>5468</v>
      </c>
      <c r="BO1278" s="1" t="s">
        <v>42</v>
      </c>
      <c r="BP1278" s="1" t="s">
        <v>5332</v>
      </c>
      <c r="BQ1278" s="1" t="s">
        <v>3416</v>
      </c>
      <c r="BR1278" s="1" t="s">
        <v>6986</v>
      </c>
      <c r="BS1278" s="1" t="s">
        <v>3417</v>
      </c>
      <c r="BT1278" s="1" t="s">
        <v>5963</v>
      </c>
    </row>
    <row r="1279" spans="1:29" ht="13.5" customHeight="1">
      <c r="A1279" s="5" t="str">
        <f t="shared" si="65"/>
        <v>1861_화현내_0194</v>
      </c>
      <c r="B1279" s="1">
        <v>1861</v>
      </c>
      <c r="C1279" s="1" t="s">
        <v>9339</v>
      </c>
      <c r="D1279" s="1" t="s">
        <v>9340</v>
      </c>
      <c r="E1279" s="1">
        <v>1278</v>
      </c>
      <c r="F1279" s="1">
        <v>6</v>
      </c>
      <c r="G1279" s="1" t="s">
        <v>2529</v>
      </c>
      <c r="H1279" s="1" t="s">
        <v>4196</v>
      </c>
      <c r="I1279" s="1">
        <v>25</v>
      </c>
      <c r="L1279" s="1">
        <v>5</v>
      </c>
      <c r="M1279" s="1" t="s">
        <v>8534</v>
      </c>
      <c r="N1279" s="1" t="s">
        <v>8535</v>
      </c>
      <c r="S1279" s="1" t="s">
        <v>963</v>
      </c>
      <c r="T1279" s="1" t="s">
        <v>4267</v>
      </c>
      <c r="W1279" s="1" t="s">
        <v>97</v>
      </c>
      <c r="X1279" s="1" t="s">
        <v>9056</v>
      </c>
      <c r="Y1279" s="1" t="s">
        <v>51</v>
      </c>
      <c r="Z1279" s="1" t="s">
        <v>4387</v>
      </c>
      <c r="AC1279" s="1">
        <v>71</v>
      </c>
    </row>
    <row r="1280" spans="1:72" ht="13.5" customHeight="1">
      <c r="A1280" s="5" t="str">
        <f t="shared" si="65"/>
        <v>1861_화현내_0194</v>
      </c>
      <c r="B1280" s="1">
        <v>1861</v>
      </c>
      <c r="C1280" s="1" t="s">
        <v>9339</v>
      </c>
      <c r="D1280" s="1" t="s">
        <v>9340</v>
      </c>
      <c r="E1280" s="1">
        <v>1279</v>
      </c>
      <c r="F1280" s="1">
        <v>6</v>
      </c>
      <c r="G1280" s="1" t="s">
        <v>2529</v>
      </c>
      <c r="H1280" s="1" t="s">
        <v>4196</v>
      </c>
      <c r="I1280" s="1">
        <v>25</v>
      </c>
      <c r="L1280" s="1">
        <v>5</v>
      </c>
      <c r="M1280" s="1" t="s">
        <v>8534</v>
      </c>
      <c r="N1280" s="1" t="s">
        <v>8535</v>
      </c>
      <c r="S1280" s="1" t="s">
        <v>49</v>
      </c>
      <c r="T1280" s="1" t="s">
        <v>967</v>
      </c>
      <c r="W1280" s="1" t="s">
        <v>290</v>
      </c>
      <c r="X1280" s="1" t="s">
        <v>4337</v>
      </c>
      <c r="Y1280" s="1" t="s">
        <v>51</v>
      </c>
      <c r="Z1280" s="1" t="s">
        <v>4387</v>
      </c>
      <c r="AC1280" s="1">
        <v>28</v>
      </c>
      <c r="AD1280" s="1" t="s">
        <v>185</v>
      </c>
      <c r="AE1280" s="1" t="s">
        <v>5248</v>
      </c>
      <c r="AT1280" s="1" t="s">
        <v>37</v>
      </c>
      <c r="AU1280" s="1" t="s">
        <v>4283</v>
      </c>
      <c r="AV1280" s="1" t="s">
        <v>3418</v>
      </c>
      <c r="AW1280" s="1" t="s">
        <v>5512</v>
      </c>
      <c r="BG1280" s="1" t="s">
        <v>42</v>
      </c>
      <c r="BH1280" s="1" t="s">
        <v>5332</v>
      </c>
      <c r="BI1280" s="1" t="s">
        <v>3419</v>
      </c>
      <c r="BJ1280" s="1" t="s">
        <v>6088</v>
      </c>
      <c r="BK1280" s="1" t="s">
        <v>42</v>
      </c>
      <c r="BL1280" s="1" t="s">
        <v>5332</v>
      </c>
      <c r="BM1280" s="1" t="s">
        <v>3420</v>
      </c>
      <c r="BN1280" s="1" t="s">
        <v>5040</v>
      </c>
      <c r="BO1280" s="1" t="s">
        <v>42</v>
      </c>
      <c r="BP1280" s="1" t="s">
        <v>5332</v>
      </c>
      <c r="BQ1280" s="1" t="s">
        <v>3421</v>
      </c>
      <c r="BR1280" s="1" t="s">
        <v>7684</v>
      </c>
      <c r="BS1280" s="1" t="s">
        <v>88</v>
      </c>
      <c r="BT1280" s="1" t="s">
        <v>7489</v>
      </c>
    </row>
    <row r="1281" spans="1:29" ht="13.5" customHeight="1">
      <c r="A1281" s="5" t="str">
        <f t="shared" si="65"/>
        <v>1861_화현내_0194</v>
      </c>
      <c r="B1281" s="1">
        <v>1861</v>
      </c>
      <c r="C1281" s="1" t="s">
        <v>9339</v>
      </c>
      <c r="D1281" s="1" t="s">
        <v>9340</v>
      </c>
      <c r="E1281" s="1">
        <v>1280</v>
      </c>
      <c r="F1281" s="1">
        <v>6</v>
      </c>
      <c r="G1281" s="1" t="s">
        <v>2529</v>
      </c>
      <c r="H1281" s="1" t="s">
        <v>4196</v>
      </c>
      <c r="I1281" s="1">
        <v>25</v>
      </c>
      <c r="L1281" s="1">
        <v>5</v>
      </c>
      <c r="M1281" s="1" t="s">
        <v>8534</v>
      </c>
      <c r="N1281" s="1" t="s">
        <v>8535</v>
      </c>
      <c r="T1281" s="1" t="s">
        <v>9050</v>
      </c>
      <c r="U1281" s="1" t="s">
        <v>59</v>
      </c>
      <c r="V1281" s="1" t="s">
        <v>4282</v>
      </c>
      <c r="Y1281" s="1" t="s">
        <v>3422</v>
      </c>
      <c r="Z1281" s="1" t="s">
        <v>4618</v>
      </c>
      <c r="AC1281" s="1">
        <v>25</v>
      </c>
    </row>
    <row r="1282" spans="1:72" ht="13.5" customHeight="1">
      <c r="A1282" s="5" t="str">
        <f t="shared" si="65"/>
        <v>1861_화현내_0194</v>
      </c>
      <c r="B1282" s="1">
        <v>1861</v>
      </c>
      <c r="C1282" s="1" t="s">
        <v>9339</v>
      </c>
      <c r="D1282" s="1" t="s">
        <v>9340</v>
      </c>
      <c r="E1282" s="1">
        <v>1281</v>
      </c>
      <c r="F1282" s="1">
        <v>6</v>
      </c>
      <c r="G1282" s="1" t="s">
        <v>2529</v>
      </c>
      <c r="H1282" s="1" t="s">
        <v>4196</v>
      </c>
      <c r="I1282" s="1">
        <v>26</v>
      </c>
      <c r="J1282" s="1" t="s">
        <v>3423</v>
      </c>
      <c r="K1282" s="1" t="s">
        <v>7417</v>
      </c>
      <c r="L1282" s="1">
        <v>1</v>
      </c>
      <c r="M1282" s="1" t="s">
        <v>8536</v>
      </c>
      <c r="N1282" s="1" t="s">
        <v>8537</v>
      </c>
      <c r="T1282" s="1" t="s">
        <v>9253</v>
      </c>
      <c r="U1282" s="1" t="s">
        <v>110</v>
      </c>
      <c r="V1282" s="1" t="s">
        <v>4271</v>
      </c>
      <c r="W1282" s="1" t="s">
        <v>139</v>
      </c>
      <c r="X1282" s="1" t="s">
        <v>9254</v>
      </c>
      <c r="Y1282" s="1" t="s">
        <v>1324</v>
      </c>
      <c r="Z1282" s="1" t="s">
        <v>4617</v>
      </c>
      <c r="AC1282" s="1">
        <v>41</v>
      </c>
      <c r="AD1282" s="1" t="s">
        <v>661</v>
      </c>
      <c r="AE1282" s="1" t="s">
        <v>5238</v>
      </c>
      <c r="AJ1282" s="1" t="s">
        <v>17</v>
      </c>
      <c r="AK1282" s="1" t="s">
        <v>5254</v>
      </c>
      <c r="AL1282" s="1" t="s">
        <v>141</v>
      </c>
      <c r="AM1282" s="1" t="s">
        <v>5296</v>
      </c>
      <c r="AT1282" s="1" t="s">
        <v>110</v>
      </c>
      <c r="AU1282" s="1" t="s">
        <v>4271</v>
      </c>
      <c r="AV1282" s="1" t="s">
        <v>3424</v>
      </c>
      <c r="AW1282" s="1" t="s">
        <v>4405</v>
      </c>
      <c r="BG1282" s="1" t="s">
        <v>110</v>
      </c>
      <c r="BH1282" s="1" t="s">
        <v>4271</v>
      </c>
      <c r="BI1282" s="1" t="s">
        <v>3425</v>
      </c>
      <c r="BJ1282" s="1" t="s">
        <v>6087</v>
      </c>
      <c r="BK1282" s="1" t="s">
        <v>1304</v>
      </c>
      <c r="BL1282" s="1" t="s">
        <v>5334</v>
      </c>
      <c r="BM1282" s="1" t="s">
        <v>144</v>
      </c>
      <c r="BN1282" s="1" t="s">
        <v>6060</v>
      </c>
      <c r="BO1282" s="1" t="s">
        <v>110</v>
      </c>
      <c r="BP1282" s="1" t="s">
        <v>4271</v>
      </c>
      <c r="BQ1282" s="1" t="s">
        <v>3426</v>
      </c>
      <c r="BR1282" s="1" t="s">
        <v>7736</v>
      </c>
      <c r="BS1282" s="1" t="s">
        <v>74</v>
      </c>
      <c r="BT1282" s="1" t="s">
        <v>4740</v>
      </c>
    </row>
    <row r="1283" spans="1:31" ht="13.5" customHeight="1">
      <c r="A1283" s="5" t="str">
        <f t="shared" si="65"/>
        <v>1861_화현내_0194</v>
      </c>
      <c r="B1283" s="1">
        <v>1861</v>
      </c>
      <c r="C1283" s="1" t="s">
        <v>9339</v>
      </c>
      <c r="D1283" s="1" t="s">
        <v>9340</v>
      </c>
      <c r="E1283" s="1">
        <v>1282</v>
      </c>
      <c r="F1283" s="1">
        <v>6</v>
      </c>
      <c r="G1283" s="1" t="s">
        <v>2529</v>
      </c>
      <c r="H1283" s="1" t="s">
        <v>4196</v>
      </c>
      <c r="I1283" s="1">
        <v>26</v>
      </c>
      <c r="L1283" s="1">
        <v>1</v>
      </c>
      <c r="M1283" s="1" t="s">
        <v>8536</v>
      </c>
      <c r="N1283" s="1" t="s">
        <v>8537</v>
      </c>
      <c r="S1283" s="1" t="s">
        <v>96</v>
      </c>
      <c r="T1283" s="1" t="s">
        <v>4261</v>
      </c>
      <c r="W1283" s="1" t="s">
        <v>135</v>
      </c>
      <c r="X1283" s="1" t="s">
        <v>9255</v>
      </c>
      <c r="Y1283" s="1" t="s">
        <v>10</v>
      </c>
      <c r="Z1283" s="1" t="s">
        <v>4364</v>
      </c>
      <c r="AC1283" s="1">
        <v>77</v>
      </c>
      <c r="AD1283" s="1" t="s">
        <v>757</v>
      </c>
      <c r="AE1283" s="1" t="s">
        <v>5206</v>
      </c>
    </row>
    <row r="1284" spans="1:72" ht="13.5" customHeight="1">
      <c r="A1284" s="5" t="str">
        <f t="shared" si="65"/>
        <v>1861_화현내_0194</v>
      </c>
      <c r="B1284" s="1">
        <v>1861</v>
      </c>
      <c r="C1284" s="1" t="s">
        <v>9339</v>
      </c>
      <c r="D1284" s="1" t="s">
        <v>9340</v>
      </c>
      <c r="E1284" s="1">
        <v>1283</v>
      </c>
      <c r="F1284" s="1">
        <v>6</v>
      </c>
      <c r="G1284" s="1" t="s">
        <v>2529</v>
      </c>
      <c r="H1284" s="1" t="s">
        <v>4196</v>
      </c>
      <c r="I1284" s="1">
        <v>26</v>
      </c>
      <c r="L1284" s="1">
        <v>2</v>
      </c>
      <c r="M1284" s="1" t="s">
        <v>3423</v>
      </c>
      <c r="N1284" s="1" t="s">
        <v>7417</v>
      </c>
      <c r="T1284" s="1" t="s">
        <v>8863</v>
      </c>
      <c r="U1284" s="1" t="s">
        <v>110</v>
      </c>
      <c r="V1284" s="1" t="s">
        <v>4271</v>
      </c>
      <c r="W1284" s="1" t="s">
        <v>139</v>
      </c>
      <c r="X1284" s="1" t="s">
        <v>9202</v>
      </c>
      <c r="Y1284" s="1" t="s">
        <v>3255</v>
      </c>
      <c r="Z1284" s="1" t="s">
        <v>4616</v>
      </c>
      <c r="AC1284" s="1">
        <v>64</v>
      </c>
      <c r="AD1284" s="1" t="s">
        <v>208</v>
      </c>
      <c r="AE1284" s="1" t="s">
        <v>5210</v>
      </c>
      <c r="AJ1284" s="1" t="s">
        <v>17</v>
      </c>
      <c r="AK1284" s="1" t="s">
        <v>5254</v>
      </c>
      <c r="AL1284" s="1" t="s">
        <v>141</v>
      </c>
      <c r="AM1284" s="1" t="s">
        <v>5296</v>
      </c>
      <c r="AT1284" s="1" t="s">
        <v>110</v>
      </c>
      <c r="AU1284" s="1" t="s">
        <v>4271</v>
      </c>
      <c r="AV1284" s="1" t="s">
        <v>3256</v>
      </c>
      <c r="AW1284" s="1" t="s">
        <v>5511</v>
      </c>
      <c r="BG1284" s="1" t="s">
        <v>110</v>
      </c>
      <c r="BH1284" s="1" t="s">
        <v>4271</v>
      </c>
      <c r="BI1284" s="1" t="s">
        <v>361</v>
      </c>
      <c r="BJ1284" s="1" t="s">
        <v>5394</v>
      </c>
      <c r="BK1284" s="1" t="s">
        <v>110</v>
      </c>
      <c r="BL1284" s="1" t="s">
        <v>4271</v>
      </c>
      <c r="BM1284" s="1" t="s">
        <v>3427</v>
      </c>
      <c r="BN1284" s="1" t="s">
        <v>6555</v>
      </c>
      <c r="BO1284" s="1" t="s">
        <v>105</v>
      </c>
      <c r="BP1284" s="1" t="s">
        <v>4280</v>
      </c>
      <c r="BQ1284" s="1" t="s">
        <v>3428</v>
      </c>
      <c r="BR1284" s="1" t="s">
        <v>6985</v>
      </c>
      <c r="BS1284" s="1" t="s">
        <v>95</v>
      </c>
      <c r="BT1284" s="1" t="s">
        <v>5256</v>
      </c>
    </row>
    <row r="1285" spans="1:72" ht="13.5" customHeight="1">
      <c r="A1285" s="5" t="str">
        <f t="shared" si="65"/>
        <v>1861_화현내_0194</v>
      </c>
      <c r="B1285" s="1">
        <v>1861</v>
      </c>
      <c r="C1285" s="1" t="s">
        <v>9339</v>
      </c>
      <c r="D1285" s="1" t="s">
        <v>9340</v>
      </c>
      <c r="E1285" s="1">
        <v>1284</v>
      </c>
      <c r="F1285" s="1">
        <v>6</v>
      </c>
      <c r="G1285" s="1" t="s">
        <v>2529</v>
      </c>
      <c r="H1285" s="1" t="s">
        <v>4196</v>
      </c>
      <c r="I1285" s="1">
        <v>26</v>
      </c>
      <c r="L1285" s="1">
        <v>2</v>
      </c>
      <c r="M1285" s="1" t="s">
        <v>3423</v>
      </c>
      <c r="N1285" s="1" t="s">
        <v>7417</v>
      </c>
      <c r="S1285" s="1" t="s">
        <v>49</v>
      </c>
      <c r="T1285" s="1" t="s">
        <v>967</v>
      </c>
      <c r="W1285" s="1" t="s">
        <v>97</v>
      </c>
      <c r="X1285" s="1" t="s">
        <v>8864</v>
      </c>
      <c r="Y1285" s="1" t="s">
        <v>10</v>
      </c>
      <c r="Z1285" s="1" t="s">
        <v>4364</v>
      </c>
      <c r="AC1285" s="1">
        <v>58</v>
      </c>
      <c r="AD1285" s="1" t="s">
        <v>433</v>
      </c>
      <c r="AE1285" s="1" t="s">
        <v>5199</v>
      </c>
      <c r="AJ1285" s="1" t="s">
        <v>17</v>
      </c>
      <c r="AK1285" s="1" t="s">
        <v>5254</v>
      </c>
      <c r="AL1285" s="1" t="s">
        <v>88</v>
      </c>
      <c r="AM1285" s="1" t="s">
        <v>7489</v>
      </c>
      <c r="AT1285" s="1" t="s">
        <v>105</v>
      </c>
      <c r="AU1285" s="1" t="s">
        <v>4280</v>
      </c>
      <c r="AV1285" s="1" t="s">
        <v>484</v>
      </c>
      <c r="AW1285" s="1" t="s">
        <v>5154</v>
      </c>
      <c r="BG1285" s="1" t="s">
        <v>105</v>
      </c>
      <c r="BH1285" s="1" t="s">
        <v>4280</v>
      </c>
      <c r="BI1285" s="1" t="s">
        <v>3429</v>
      </c>
      <c r="BJ1285" s="1" t="s">
        <v>6086</v>
      </c>
      <c r="BK1285" s="1" t="s">
        <v>105</v>
      </c>
      <c r="BL1285" s="1" t="s">
        <v>4280</v>
      </c>
      <c r="BM1285" s="1" t="s">
        <v>2478</v>
      </c>
      <c r="BN1285" s="1" t="s">
        <v>6554</v>
      </c>
      <c r="BO1285" s="1" t="s">
        <v>105</v>
      </c>
      <c r="BP1285" s="1" t="s">
        <v>4280</v>
      </c>
      <c r="BQ1285" s="1" t="s">
        <v>3430</v>
      </c>
      <c r="BR1285" s="1" t="s">
        <v>6984</v>
      </c>
      <c r="BS1285" s="1" t="s">
        <v>41</v>
      </c>
      <c r="BT1285" s="1" t="s">
        <v>5259</v>
      </c>
    </row>
    <row r="1286" spans="1:72" ht="13.5" customHeight="1">
      <c r="A1286" s="5" t="str">
        <f t="shared" si="65"/>
        <v>1861_화현내_0194</v>
      </c>
      <c r="B1286" s="1">
        <v>1861</v>
      </c>
      <c r="C1286" s="1" t="s">
        <v>9339</v>
      </c>
      <c r="D1286" s="1" t="s">
        <v>9340</v>
      </c>
      <c r="E1286" s="1">
        <v>1285</v>
      </c>
      <c r="F1286" s="1">
        <v>6</v>
      </c>
      <c r="G1286" s="1" t="s">
        <v>2529</v>
      </c>
      <c r="H1286" s="1" t="s">
        <v>4196</v>
      </c>
      <c r="I1286" s="1">
        <v>26</v>
      </c>
      <c r="L1286" s="1">
        <v>3</v>
      </c>
      <c r="M1286" s="1" t="s">
        <v>8538</v>
      </c>
      <c r="N1286" s="1" t="s">
        <v>8539</v>
      </c>
      <c r="T1286" s="1" t="s">
        <v>8885</v>
      </c>
      <c r="W1286" s="1" t="s">
        <v>2653</v>
      </c>
      <c r="X1286" s="1" t="s">
        <v>4345</v>
      </c>
      <c r="Y1286" s="1" t="s">
        <v>3431</v>
      </c>
      <c r="Z1286" s="1" t="s">
        <v>4615</v>
      </c>
      <c r="AC1286" s="1">
        <v>54</v>
      </c>
      <c r="AD1286" s="1" t="s">
        <v>221</v>
      </c>
      <c r="AE1286" s="1" t="s">
        <v>5245</v>
      </c>
      <c r="AJ1286" s="1" t="s">
        <v>17</v>
      </c>
      <c r="AK1286" s="1" t="s">
        <v>5254</v>
      </c>
      <c r="AL1286" s="1" t="s">
        <v>914</v>
      </c>
      <c r="AM1286" s="1" t="s">
        <v>5284</v>
      </c>
      <c r="AT1286" s="1" t="s">
        <v>110</v>
      </c>
      <c r="AU1286" s="1" t="s">
        <v>4271</v>
      </c>
      <c r="AV1286" s="1" t="s">
        <v>2958</v>
      </c>
      <c r="AW1286" s="1" t="s">
        <v>5510</v>
      </c>
      <c r="BG1286" s="1" t="s">
        <v>855</v>
      </c>
      <c r="BH1286" s="1" t="s">
        <v>5338</v>
      </c>
      <c r="BI1286" s="1" t="s">
        <v>3432</v>
      </c>
      <c r="BJ1286" s="1" t="s">
        <v>6085</v>
      </c>
      <c r="BK1286" s="1" t="s">
        <v>110</v>
      </c>
      <c r="BL1286" s="1" t="s">
        <v>4271</v>
      </c>
      <c r="BM1286" s="1" t="s">
        <v>3433</v>
      </c>
      <c r="BN1286" s="1" t="s">
        <v>6553</v>
      </c>
      <c r="BO1286" s="1" t="s">
        <v>110</v>
      </c>
      <c r="BP1286" s="1" t="s">
        <v>4271</v>
      </c>
      <c r="BQ1286" s="1" t="s">
        <v>2961</v>
      </c>
      <c r="BR1286" s="1" t="s">
        <v>7623</v>
      </c>
      <c r="BS1286" s="1" t="s">
        <v>88</v>
      </c>
      <c r="BT1286" s="1" t="s">
        <v>7489</v>
      </c>
    </row>
    <row r="1287" spans="1:72" ht="13.5" customHeight="1">
      <c r="A1287" s="5" t="str">
        <f aca="true" t="shared" si="66" ref="A1287:A1305">HYPERLINK("http://kyu.snu.ac.kr/sdhj/index.jsp?type=hj/GK14782_00IH_0001_0195.jpg","1861_화현내_0195")</f>
        <v>1861_화현내_0195</v>
      </c>
      <c r="B1287" s="1">
        <v>1861</v>
      </c>
      <c r="C1287" s="1" t="s">
        <v>9339</v>
      </c>
      <c r="D1287" s="1" t="s">
        <v>9340</v>
      </c>
      <c r="E1287" s="1">
        <v>1286</v>
      </c>
      <c r="F1287" s="1">
        <v>6</v>
      </c>
      <c r="G1287" s="1" t="s">
        <v>2529</v>
      </c>
      <c r="H1287" s="1" t="s">
        <v>4196</v>
      </c>
      <c r="I1287" s="1">
        <v>26</v>
      </c>
      <c r="L1287" s="1">
        <v>3</v>
      </c>
      <c r="M1287" s="1" t="s">
        <v>8538</v>
      </c>
      <c r="N1287" s="1" t="s">
        <v>8539</v>
      </c>
      <c r="S1287" s="1" t="s">
        <v>49</v>
      </c>
      <c r="T1287" s="1" t="s">
        <v>967</v>
      </c>
      <c r="W1287" s="1" t="s">
        <v>97</v>
      </c>
      <c r="X1287" s="1" t="s">
        <v>8888</v>
      </c>
      <c r="Y1287" s="1" t="s">
        <v>10</v>
      </c>
      <c r="Z1287" s="1" t="s">
        <v>4364</v>
      </c>
      <c r="AC1287" s="1">
        <v>38</v>
      </c>
      <c r="AD1287" s="1" t="s">
        <v>52</v>
      </c>
      <c r="AE1287" s="1" t="s">
        <v>5201</v>
      </c>
      <c r="AJ1287" s="1" t="s">
        <v>17</v>
      </c>
      <c r="AK1287" s="1" t="s">
        <v>5254</v>
      </c>
      <c r="AL1287" s="1" t="s">
        <v>58</v>
      </c>
      <c r="AM1287" s="1" t="s">
        <v>5258</v>
      </c>
      <c r="AT1287" s="1" t="s">
        <v>105</v>
      </c>
      <c r="AU1287" s="1" t="s">
        <v>4280</v>
      </c>
      <c r="AV1287" s="1" t="s">
        <v>1672</v>
      </c>
      <c r="AW1287" s="1" t="s">
        <v>4998</v>
      </c>
      <c r="BG1287" s="1" t="s">
        <v>105</v>
      </c>
      <c r="BH1287" s="1" t="s">
        <v>4280</v>
      </c>
      <c r="BI1287" s="1" t="s">
        <v>3434</v>
      </c>
      <c r="BJ1287" s="1" t="s">
        <v>6084</v>
      </c>
      <c r="BK1287" s="1" t="s">
        <v>105</v>
      </c>
      <c r="BL1287" s="1" t="s">
        <v>4280</v>
      </c>
      <c r="BM1287" s="1" t="s">
        <v>3435</v>
      </c>
      <c r="BN1287" s="1" t="s">
        <v>6552</v>
      </c>
      <c r="BO1287" s="1" t="s">
        <v>105</v>
      </c>
      <c r="BP1287" s="1" t="s">
        <v>4280</v>
      </c>
      <c r="BQ1287" s="1" t="s">
        <v>3436</v>
      </c>
      <c r="BR1287" s="1" t="s">
        <v>7790</v>
      </c>
      <c r="BS1287" s="1" t="s">
        <v>58</v>
      </c>
      <c r="BT1287" s="1" t="s">
        <v>5258</v>
      </c>
    </row>
    <row r="1288" spans="1:31" ht="13.5" customHeight="1">
      <c r="A1288" s="5" t="str">
        <f t="shared" si="66"/>
        <v>1861_화현내_0195</v>
      </c>
      <c r="B1288" s="1">
        <v>1861</v>
      </c>
      <c r="C1288" s="1" t="s">
        <v>9339</v>
      </c>
      <c r="D1288" s="1" t="s">
        <v>9340</v>
      </c>
      <c r="E1288" s="1">
        <v>1287</v>
      </c>
      <c r="F1288" s="1">
        <v>6</v>
      </c>
      <c r="G1288" s="1" t="s">
        <v>2529</v>
      </c>
      <c r="H1288" s="1" t="s">
        <v>4196</v>
      </c>
      <c r="I1288" s="1">
        <v>26</v>
      </c>
      <c r="L1288" s="1">
        <v>3</v>
      </c>
      <c r="M1288" s="1" t="s">
        <v>8538</v>
      </c>
      <c r="N1288" s="1" t="s">
        <v>8539</v>
      </c>
      <c r="S1288" s="1" t="s">
        <v>181</v>
      </c>
      <c r="T1288" s="1" t="s">
        <v>4259</v>
      </c>
      <c r="Y1288" s="1" t="s">
        <v>3437</v>
      </c>
      <c r="Z1288" s="1" t="s">
        <v>4614</v>
      </c>
      <c r="AC1288" s="1">
        <v>11</v>
      </c>
      <c r="AD1288" s="1" t="s">
        <v>116</v>
      </c>
      <c r="AE1288" s="1" t="s">
        <v>5229</v>
      </c>
    </row>
    <row r="1289" spans="1:72" ht="13.5" customHeight="1">
      <c r="A1289" s="5" t="str">
        <f t="shared" si="66"/>
        <v>1861_화현내_0195</v>
      </c>
      <c r="B1289" s="1">
        <v>1861</v>
      </c>
      <c r="C1289" s="1" t="s">
        <v>9339</v>
      </c>
      <c r="D1289" s="1" t="s">
        <v>9340</v>
      </c>
      <c r="E1289" s="1">
        <v>1288</v>
      </c>
      <c r="F1289" s="1">
        <v>6</v>
      </c>
      <c r="G1289" s="1" t="s">
        <v>2529</v>
      </c>
      <c r="H1289" s="1" t="s">
        <v>4196</v>
      </c>
      <c r="I1289" s="1">
        <v>26</v>
      </c>
      <c r="L1289" s="1">
        <v>4</v>
      </c>
      <c r="M1289" s="1" t="s">
        <v>8540</v>
      </c>
      <c r="N1289" s="1" t="s">
        <v>7590</v>
      </c>
      <c r="T1289" s="1" t="s">
        <v>8777</v>
      </c>
      <c r="U1289" s="1" t="s">
        <v>110</v>
      </c>
      <c r="V1289" s="1" t="s">
        <v>4271</v>
      </c>
      <c r="W1289" s="1" t="s">
        <v>97</v>
      </c>
      <c r="X1289" s="1" t="s">
        <v>8816</v>
      </c>
      <c r="Y1289" s="1" t="s">
        <v>3438</v>
      </c>
      <c r="Z1289" s="1" t="s">
        <v>4613</v>
      </c>
      <c r="AC1289" s="1">
        <v>41</v>
      </c>
      <c r="AD1289" s="1" t="s">
        <v>299</v>
      </c>
      <c r="AE1289" s="1" t="s">
        <v>5202</v>
      </c>
      <c r="AJ1289" s="1" t="s">
        <v>17</v>
      </c>
      <c r="AK1289" s="1" t="s">
        <v>5254</v>
      </c>
      <c r="AL1289" s="1" t="s">
        <v>88</v>
      </c>
      <c r="AM1289" s="1" t="s">
        <v>7489</v>
      </c>
      <c r="AT1289" s="1" t="s">
        <v>110</v>
      </c>
      <c r="AU1289" s="1" t="s">
        <v>4271</v>
      </c>
      <c r="AV1289" s="1" t="s">
        <v>3439</v>
      </c>
      <c r="AW1289" s="1" t="s">
        <v>5509</v>
      </c>
      <c r="BG1289" s="1" t="s">
        <v>110</v>
      </c>
      <c r="BH1289" s="1" t="s">
        <v>4271</v>
      </c>
      <c r="BI1289" s="1" t="s">
        <v>3110</v>
      </c>
      <c r="BJ1289" s="1" t="s">
        <v>6083</v>
      </c>
      <c r="BK1289" s="1" t="s">
        <v>110</v>
      </c>
      <c r="BL1289" s="1" t="s">
        <v>4271</v>
      </c>
      <c r="BM1289" s="1" t="s">
        <v>3440</v>
      </c>
      <c r="BN1289" s="1" t="s">
        <v>6551</v>
      </c>
      <c r="BQ1289" s="1" t="s">
        <v>3111</v>
      </c>
      <c r="BR1289" s="1" t="s">
        <v>7772</v>
      </c>
      <c r="BS1289" s="1" t="s">
        <v>95</v>
      </c>
      <c r="BT1289" s="1" t="s">
        <v>5256</v>
      </c>
    </row>
    <row r="1290" spans="1:72" ht="13.5" customHeight="1">
      <c r="A1290" s="5" t="str">
        <f t="shared" si="66"/>
        <v>1861_화현내_0195</v>
      </c>
      <c r="B1290" s="1">
        <v>1861</v>
      </c>
      <c r="C1290" s="1" t="s">
        <v>9339</v>
      </c>
      <c r="D1290" s="1" t="s">
        <v>9340</v>
      </c>
      <c r="E1290" s="1">
        <v>1289</v>
      </c>
      <c r="F1290" s="1">
        <v>6</v>
      </c>
      <c r="G1290" s="1" t="s">
        <v>2529</v>
      </c>
      <c r="H1290" s="1" t="s">
        <v>4196</v>
      </c>
      <c r="I1290" s="1">
        <v>26</v>
      </c>
      <c r="L1290" s="1">
        <v>4</v>
      </c>
      <c r="M1290" s="1" t="s">
        <v>8540</v>
      </c>
      <c r="N1290" s="1" t="s">
        <v>7590</v>
      </c>
      <c r="S1290" s="1" t="s">
        <v>49</v>
      </c>
      <c r="T1290" s="1" t="s">
        <v>967</v>
      </c>
      <c r="W1290" s="1" t="s">
        <v>97</v>
      </c>
      <c r="X1290" s="1" t="s">
        <v>8816</v>
      </c>
      <c r="Y1290" s="1" t="s">
        <v>10</v>
      </c>
      <c r="Z1290" s="1" t="s">
        <v>4364</v>
      </c>
      <c r="AC1290" s="1">
        <v>38</v>
      </c>
      <c r="AD1290" s="1" t="s">
        <v>52</v>
      </c>
      <c r="AE1290" s="1" t="s">
        <v>5201</v>
      </c>
      <c r="AJ1290" s="1" t="s">
        <v>17</v>
      </c>
      <c r="AK1290" s="1" t="s">
        <v>5254</v>
      </c>
      <c r="AL1290" s="1" t="s">
        <v>1742</v>
      </c>
      <c r="AM1290" s="1" t="s">
        <v>5268</v>
      </c>
      <c r="AT1290" s="1" t="s">
        <v>105</v>
      </c>
      <c r="AU1290" s="1" t="s">
        <v>4280</v>
      </c>
      <c r="AV1290" s="1" t="s">
        <v>3441</v>
      </c>
      <c r="AW1290" s="1" t="s">
        <v>5419</v>
      </c>
      <c r="BG1290" s="1" t="s">
        <v>105</v>
      </c>
      <c r="BH1290" s="1" t="s">
        <v>4280</v>
      </c>
      <c r="BI1290" s="1" t="s">
        <v>1713</v>
      </c>
      <c r="BJ1290" s="1" t="s">
        <v>4603</v>
      </c>
      <c r="BK1290" s="1" t="s">
        <v>105</v>
      </c>
      <c r="BL1290" s="1" t="s">
        <v>4280</v>
      </c>
      <c r="BM1290" s="1" t="s">
        <v>484</v>
      </c>
      <c r="BN1290" s="1" t="s">
        <v>5154</v>
      </c>
      <c r="BO1290" s="1" t="s">
        <v>105</v>
      </c>
      <c r="BP1290" s="1" t="s">
        <v>4280</v>
      </c>
      <c r="BQ1290" s="1" t="s">
        <v>3442</v>
      </c>
      <c r="BR1290" s="1" t="s">
        <v>6983</v>
      </c>
      <c r="BS1290" s="1" t="s">
        <v>388</v>
      </c>
      <c r="BT1290" s="1" t="s">
        <v>5267</v>
      </c>
    </row>
    <row r="1291" spans="1:31" ht="13.5" customHeight="1">
      <c r="A1291" s="5" t="str">
        <f t="shared" si="66"/>
        <v>1861_화현내_0195</v>
      </c>
      <c r="B1291" s="1">
        <v>1861</v>
      </c>
      <c r="C1291" s="1" t="s">
        <v>9339</v>
      </c>
      <c r="D1291" s="1" t="s">
        <v>9340</v>
      </c>
      <c r="E1291" s="1">
        <v>1290</v>
      </c>
      <c r="F1291" s="1">
        <v>6</v>
      </c>
      <c r="G1291" s="1" t="s">
        <v>2529</v>
      </c>
      <c r="H1291" s="1" t="s">
        <v>4196</v>
      </c>
      <c r="I1291" s="1">
        <v>26</v>
      </c>
      <c r="L1291" s="1">
        <v>4</v>
      </c>
      <c r="M1291" s="1" t="s">
        <v>8540</v>
      </c>
      <c r="N1291" s="1" t="s">
        <v>7590</v>
      </c>
      <c r="S1291" s="1" t="s">
        <v>181</v>
      </c>
      <c r="T1291" s="1" t="s">
        <v>4259</v>
      </c>
      <c r="Y1291" s="1" t="s">
        <v>3443</v>
      </c>
      <c r="Z1291" s="1" t="s">
        <v>4612</v>
      </c>
      <c r="AC1291" s="1">
        <v>9</v>
      </c>
      <c r="AD1291" s="1" t="s">
        <v>213</v>
      </c>
      <c r="AE1291" s="1" t="s">
        <v>5203</v>
      </c>
    </row>
    <row r="1292" spans="1:72" ht="13.5" customHeight="1">
      <c r="A1292" s="5" t="str">
        <f t="shared" si="66"/>
        <v>1861_화현내_0195</v>
      </c>
      <c r="B1292" s="1">
        <v>1861</v>
      </c>
      <c r="C1292" s="1" t="s">
        <v>9339</v>
      </c>
      <c r="D1292" s="1" t="s">
        <v>9340</v>
      </c>
      <c r="E1292" s="1">
        <v>1291</v>
      </c>
      <c r="F1292" s="1">
        <v>6</v>
      </c>
      <c r="G1292" s="1" t="s">
        <v>2529</v>
      </c>
      <c r="H1292" s="1" t="s">
        <v>4196</v>
      </c>
      <c r="I1292" s="1">
        <v>26</v>
      </c>
      <c r="L1292" s="1">
        <v>5</v>
      </c>
      <c r="M1292" s="1" t="s">
        <v>8541</v>
      </c>
      <c r="N1292" s="1" t="s">
        <v>8542</v>
      </c>
      <c r="T1292" s="1" t="s">
        <v>8785</v>
      </c>
      <c r="U1292" s="1" t="s">
        <v>110</v>
      </c>
      <c r="V1292" s="1" t="s">
        <v>4271</v>
      </c>
      <c r="W1292" s="1" t="s">
        <v>139</v>
      </c>
      <c r="X1292" s="1" t="s">
        <v>9256</v>
      </c>
      <c r="Y1292" s="1" t="s">
        <v>3444</v>
      </c>
      <c r="Z1292" s="1" t="s">
        <v>4611</v>
      </c>
      <c r="AC1292" s="1">
        <v>62</v>
      </c>
      <c r="AD1292" s="1" t="s">
        <v>556</v>
      </c>
      <c r="AE1292" s="1" t="s">
        <v>5204</v>
      </c>
      <c r="AJ1292" s="1" t="s">
        <v>17</v>
      </c>
      <c r="AK1292" s="1" t="s">
        <v>5254</v>
      </c>
      <c r="AL1292" s="1" t="s">
        <v>141</v>
      </c>
      <c r="AM1292" s="1" t="s">
        <v>5296</v>
      </c>
      <c r="AT1292" s="1" t="s">
        <v>110</v>
      </c>
      <c r="AU1292" s="1" t="s">
        <v>4271</v>
      </c>
      <c r="AV1292" s="1" t="s">
        <v>3445</v>
      </c>
      <c r="AW1292" s="1" t="s">
        <v>5430</v>
      </c>
      <c r="BG1292" s="1" t="s">
        <v>110</v>
      </c>
      <c r="BH1292" s="1" t="s">
        <v>4271</v>
      </c>
      <c r="BI1292" s="1" t="s">
        <v>3446</v>
      </c>
      <c r="BJ1292" s="1" t="s">
        <v>6025</v>
      </c>
      <c r="BK1292" s="1" t="s">
        <v>110</v>
      </c>
      <c r="BL1292" s="1" t="s">
        <v>4271</v>
      </c>
      <c r="BM1292" s="1" t="s">
        <v>3447</v>
      </c>
      <c r="BN1292" s="1" t="s">
        <v>6550</v>
      </c>
      <c r="BQ1292" s="1" t="s">
        <v>3448</v>
      </c>
      <c r="BR1292" s="1" t="s">
        <v>6876</v>
      </c>
      <c r="BS1292" s="1" t="s">
        <v>1742</v>
      </c>
      <c r="BT1292" s="1" t="s">
        <v>5268</v>
      </c>
    </row>
    <row r="1293" spans="1:29" ht="13.5" customHeight="1">
      <c r="A1293" s="5" t="str">
        <f t="shared" si="66"/>
        <v>1861_화현내_0195</v>
      </c>
      <c r="B1293" s="1">
        <v>1861</v>
      </c>
      <c r="C1293" s="1" t="s">
        <v>9339</v>
      </c>
      <c r="D1293" s="1" t="s">
        <v>9340</v>
      </c>
      <c r="E1293" s="1">
        <v>1292</v>
      </c>
      <c r="F1293" s="1">
        <v>6</v>
      </c>
      <c r="G1293" s="1" t="s">
        <v>2529</v>
      </c>
      <c r="H1293" s="1" t="s">
        <v>4196</v>
      </c>
      <c r="I1293" s="1">
        <v>26</v>
      </c>
      <c r="L1293" s="1">
        <v>5</v>
      </c>
      <c r="M1293" s="1" t="s">
        <v>8541</v>
      </c>
      <c r="N1293" s="1" t="s">
        <v>8542</v>
      </c>
      <c r="S1293" s="1" t="s">
        <v>181</v>
      </c>
      <c r="T1293" s="1" t="s">
        <v>4259</v>
      </c>
      <c r="Y1293" s="1" t="s">
        <v>3449</v>
      </c>
      <c r="Z1293" s="1" t="s">
        <v>4610</v>
      </c>
      <c r="AC1293" s="1">
        <v>27</v>
      </c>
    </row>
    <row r="1294" spans="1:29" ht="13.5" customHeight="1">
      <c r="A1294" s="5" t="str">
        <f t="shared" si="66"/>
        <v>1861_화현내_0195</v>
      </c>
      <c r="B1294" s="1">
        <v>1861</v>
      </c>
      <c r="C1294" s="1" t="s">
        <v>9339</v>
      </c>
      <c r="D1294" s="1" t="s">
        <v>9340</v>
      </c>
      <c r="E1294" s="1">
        <v>1293</v>
      </c>
      <c r="F1294" s="1">
        <v>6</v>
      </c>
      <c r="G1294" s="1" t="s">
        <v>2529</v>
      </c>
      <c r="H1294" s="1" t="s">
        <v>4196</v>
      </c>
      <c r="I1294" s="1">
        <v>26</v>
      </c>
      <c r="L1294" s="1">
        <v>5</v>
      </c>
      <c r="M1294" s="1" t="s">
        <v>8541</v>
      </c>
      <c r="N1294" s="1" t="s">
        <v>8542</v>
      </c>
      <c r="S1294" s="1" t="s">
        <v>131</v>
      </c>
      <c r="T1294" s="1" t="s">
        <v>4263</v>
      </c>
      <c r="Y1294" s="1" t="s">
        <v>3450</v>
      </c>
      <c r="Z1294" s="1" t="s">
        <v>4609</v>
      </c>
      <c r="AC1294" s="1">
        <v>38</v>
      </c>
    </row>
    <row r="1295" spans="1:72" ht="13.5" customHeight="1">
      <c r="A1295" s="5" t="str">
        <f t="shared" si="66"/>
        <v>1861_화현내_0195</v>
      </c>
      <c r="B1295" s="1">
        <v>1861</v>
      </c>
      <c r="C1295" s="1" t="s">
        <v>9339</v>
      </c>
      <c r="D1295" s="1" t="s">
        <v>9340</v>
      </c>
      <c r="E1295" s="1">
        <v>1294</v>
      </c>
      <c r="F1295" s="1">
        <v>6</v>
      </c>
      <c r="G1295" s="1" t="s">
        <v>2529</v>
      </c>
      <c r="H1295" s="1" t="s">
        <v>4196</v>
      </c>
      <c r="I1295" s="1">
        <v>27</v>
      </c>
      <c r="J1295" s="1" t="s">
        <v>3451</v>
      </c>
      <c r="K1295" s="1" t="s">
        <v>7429</v>
      </c>
      <c r="L1295" s="1">
        <v>1</v>
      </c>
      <c r="M1295" s="1" t="s">
        <v>3451</v>
      </c>
      <c r="N1295" s="1" t="s">
        <v>7429</v>
      </c>
      <c r="T1295" s="1" t="s">
        <v>8825</v>
      </c>
      <c r="U1295" s="1" t="s">
        <v>110</v>
      </c>
      <c r="V1295" s="1" t="s">
        <v>4271</v>
      </c>
      <c r="W1295" s="1" t="s">
        <v>139</v>
      </c>
      <c r="X1295" s="1" t="s">
        <v>9133</v>
      </c>
      <c r="Y1295" s="1" t="s">
        <v>478</v>
      </c>
      <c r="Z1295" s="1" t="s">
        <v>4608</v>
      </c>
      <c r="AC1295" s="1">
        <v>39</v>
      </c>
      <c r="AD1295" s="1" t="s">
        <v>1042</v>
      </c>
      <c r="AE1295" s="1" t="s">
        <v>5220</v>
      </c>
      <c r="AJ1295" s="1" t="s">
        <v>17</v>
      </c>
      <c r="AK1295" s="1" t="s">
        <v>5254</v>
      </c>
      <c r="AL1295" s="1" t="s">
        <v>141</v>
      </c>
      <c r="AM1295" s="1" t="s">
        <v>5296</v>
      </c>
      <c r="AT1295" s="1" t="s">
        <v>110</v>
      </c>
      <c r="AU1295" s="1" t="s">
        <v>4271</v>
      </c>
      <c r="AV1295" s="1" t="s">
        <v>1302</v>
      </c>
      <c r="AW1295" s="1" t="s">
        <v>5440</v>
      </c>
      <c r="BG1295" s="1" t="s">
        <v>110</v>
      </c>
      <c r="BH1295" s="1" t="s">
        <v>4271</v>
      </c>
      <c r="BI1295" s="1" t="s">
        <v>1303</v>
      </c>
      <c r="BJ1295" s="1" t="s">
        <v>5475</v>
      </c>
      <c r="BK1295" s="1" t="s">
        <v>110</v>
      </c>
      <c r="BL1295" s="1" t="s">
        <v>4271</v>
      </c>
      <c r="BM1295" s="1" t="s">
        <v>3452</v>
      </c>
      <c r="BN1295" s="1" t="s">
        <v>6493</v>
      </c>
      <c r="BO1295" s="1" t="s">
        <v>110</v>
      </c>
      <c r="BP1295" s="1" t="s">
        <v>4271</v>
      </c>
      <c r="BQ1295" s="1" t="s">
        <v>3453</v>
      </c>
      <c r="BR1295" s="1" t="s">
        <v>7850</v>
      </c>
      <c r="BS1295" s="1" t="s">
        <v>41</v>
      </c>
      <c r="BT1295" s="1" t="s">
        <v>5259</v>
      </c>
    </row>
    <row r="1296" spans="1:72" ht="13.5" customHeight="1">
      <c r="A1296" s="5" t="str">
        <f t="shared" si="66"/>
        <v>1861_화현내_0195</v>
      </c>
      <c r="B1296" s="1">
        <v>1861</v>
      </c>
      <c r="C1296" s="1" t="s">
        <v>9339</v>
      </c>
      <c r="D1296" s="1" t="s">
        <v>9340</v>
      </c>
      <c r="E1296" s="1">
        <v>1295</v>
      </c>
      <c r="F1296" s="1">
        <v>6</v>
      </c>
      <c r="G1296" s="1" t="s">
        <v>2529</v>
      </c>
      <c r="H1296" s="1" t="s">
        <v>4196</v>
      </c>
      <c r="I1296" s="1">
        <v>27</v>
      </c>
      <c r="L1296" s="1">
        <v>1</v>
      </c>
      <c r="M1296" s="1" t="s">
        <v>3451</v>
      </c>
      <c r="N1296" s="1" t="s">
        <v>7429</v>
      </c>
      <c r="S1296" s="1" t="s">
        <v>49</v>
      </c>
      <c r="T1296" s="1" t="s">
        <v>967</v>
      </c>
      <c r="W1296" s="1" t="s">
        <v>219</v>
      </c>
      <c r="X1296" s="1" t="s">
        <v>4346</v>
      </c>
      <c r="Y1296" s="1" t="s">
        <v>10</v>
      </c>
      <c r="Z1296" s="1" t="s">
        <v>4364</v>
      </c>
      <c r="AC1296" s="1">
        <v>32</v>
      </c>
      <c r="AD1296" s="1" t="s">
        <v>247</v>
      </c>
      <c r="AE1296" s="1" t="s">
        <v>5242</v>
      </c>
      <c r="AJ1296" s="1" t="s">
        <v>17</v>
      </c>
      <c r="AK1296" s="1" t="s">
        <v>5254</v>
      </c>
      <c r="AL1296" s="1" t="s">
        <v>91</v>
      </c>
      <c r="AM1296" s="1" t="s">
        <v>5274</v>
      </c>
      <c r="AT1296" s="1" t="s">
        <v>110</v>
      </c>
      <c r="AU1296" s="1" t="s">
        <v>4271</v>
      </c>
      <c r="AV1296" s="1" t="s">
        <v>3228</v>
      </c>
      <c r="AW1296" s="1" t="s">
        <v>5508</v>
      </c>
      <c r="BG1296" s="1" t="s">
        <v>110</v>
      </c>
      <c r="BH1296" s="1" t="s">
        <v>4271</v>
      </c>
      <c r="BK1296" s="1" t="s">
        <v>110</v>
      </c>
      <c r="BL1296" s="1" t="s">
        <v>4271</v>
      </c>
      <c r="BM1296" s="1" t="s">
        <v>3454</v>
      </c>
      <c r="BN1296" s="1" t="s">
        <v>6549</v>
      </c>
      <c r="BO1296" s="1" t="s">
        <v>105</v>
      </c>
      <c r="BP1296" s="1" t="s">
        <v>4280</v>
      </c>
      <c r="BQ1296" s="1" t="s">
        <v>3455</v>
      </c>
      <c r="BR1296" s="1" t="s">
        <v>6915</v>
      </c>
      <c r="BS1296" s="1" t="s">
        <v>672</v>
      </c>
      <c r="BT1296" s="1" t="s">
        <v>5300</v>
      </c>
    </row>
    <row r="1297" spans="1:72" ht="13.5" customHeight="1">
      <c r="A1297" s="5" t="str">
        <f t="shared" si="66"/>
        <v>1861_화현내_0195</v>
      </c>
      <c r="B1297" s="1">
        <v>1861</v>
      </c>
      <c r="C1297" s="1" t="s">
        <v>9339</v>
      </c>
      <c r="D1297" s="1" t="s">
        <v>9340</v>
      </c>
      <c r="E1297" s="1">
        <v>1296</v>
      </c>
      <c r="F1297" s="1">
        <v>6</v>
      </c>
      <c r="G1297" s="1" t="s">
        <v>2529</v>
      </c>
      <c r="H1297" s="1" t="s">
        <v>4196</v>
      </c>
      <c r="I1297" s="1">
        <v>27</v>
      </c>
      <c r="L1297" s="1">
        <v>2</v>
      </c>
      <c r="M1297" s="1" t="s">
        <v>3960</v>
      </c>
      <c r="N1297" s="1" t="s">
        <v>7528</v>
      </c>
      <c r="T1297" s="1" t="s">
        <v>8956</v>
      </c>
      <c r="U1297" s="1" t="s">
        <v>110</v>
      </c>
      <c r="V1297" s="1" t="s">
        <v>4271</v>
      </c>
      <c r="W1297" s="1" t="s">
        <v>97</v>
      </c>
      <c r="X1297" s="1" t="s">
        <v>8957</v>
      </c>
      <c r="Y1297" s="1" t="s">
        <v>1381</v>
      </c>
      <c r="Z1297" s="1" t="s">
        <v>4607</v>
      </c>
      <c r="AC1297" s="1">
        <v>35</v>
      </c>
      <c r="AD1297" s="1" t="s">
        <v>205</v>
      </c>
      <c r="AE1297" s="1" t="s">
        <v>5214</v>
      </c>
      <c r="AJ1297" s="1" t="s">
        <v>17</v>
      </c>
      <c r="AK1297" s="1" t="s">
        <v>5254</v>
      </c>
      <c r="AL1297" s="1" t="s">
        <v>88</v>
      </c>
      <c r="AM1297" s="1" t="s">
        <v>7489</v>
      </c>
      <c r="AT1297" s="1" t="s">
        <v>110</v>
      </c>
      <c r="AU1297" s="1" t="s">
        <v>4271</v>
      </c>
      <c r="AV1297" s="1" t="s">
        <v>3456</v>
      </c>
      <c r="AW1297" s="1" t="s">
        <v>5507</v>
      </c>
      <c r="BG1297" s="1" t="s">
        <v>110</v>
      </c>
      <c r="BH1297" s="1" t="s">
        <v>4271</v>
      </c>
      <c r="BI1297" s="1" t="s">
        <v>3457</v>
      </c>
      <c r="BJ1297" s="1" t="s">
        <v>6082</v>
      </c>
      <c r="BK1297" s="1" t="s">
        <v>855</v>
      </c>
      <c r="BL1297" s="1" t="s">
        <v>5338</v>
      </c>
      <c r="BM1297" s="1" t="s">
        <v>766</v>
      </c>
      <c r="BN1297" s="1" t="s">
        <v>4516</v>
      </c>
      <c r="BO1297" s="1" t="s">
        <v>105</v>
      </c>
      <c r="BP1297" s="1" t="s">
        <v>4280</v>
      </c>
      <c r="BQ1297" s="1" t="s">
        <v>3458</v>
      </c>
      <c r="BR1297" s="1" t="s">
        <v>6982</v>
      </c>
      <c r="BS1297" s="1" t="s">
        <v>41</v>
      </c>
      <c r="BT1297" s="1" t="s">
        <v>5259</v>
      </c>
    </row>
    <row r="1298" spans="1:72" ht="13.5" customHeight="1">
      <c r="A1298" s="5" t="str">
        <f t="shared" si="66"/>
        <v>1861_화현내_0195</v>
      </c>
      <c r="B1298" s="1">
        <v>1861</v>
      </c>
      <c r="C1298" s="1" t="s">
        <v>9339</v>
      </c>
      <c r="D1298" s="1" t="s">
        <v>9340</v>
      </c>
      <c r="E1298" s="1">
        <v>1297</v>
      </c>
      <c r="F1298" s="1">
        <v>6</v>
      </c>
      <c r="G1298" s="1" t="s">
        <v>2529</v>
      </c>
      <c r="H1298" s="1" t="s">
        <v>4196</v>
      </c>
      <c r="I1298" s="1">
        <v>27</v>
      </c>
      <c r="L1298" s="1">
        <v>2</v>
      </c>
      <c r="M1298" s="1" t="s">
        <v>3960</v>
      </c>
      <c r="N1298" s="1" t="s">
        <v>7528</v>
      </c>
      <c r="S1298" s="1" t="s">
        <v>49</v>
      </c>
      <c r="T1298" s="1" t="s">
        <v>967</v>
      </c>
      <c r="W1298" s="1" t="s">
        <v>72</v>
      </c>
      <c r="X1298" s="1" t="s">
        <v>4341</v>
      </c>
      <c r="Y1298" s="1" t="s">
        <v>10</v>
      </c>
      <c r="Z1298" s="1" t="s">
        <v>4364</v>
      </c>
      <c r="AC1298" s="1">
        <v>38</v>
      </c>
      <c r="AD1298" s="1" t="s">
        <v>52</v>
      </c>
      <c r="AE1298" s="1" t="s">
        <v>5201</v>
      </c>
      <c r="AJ1298" s="1" t="s">
        <v>17</v>
      </c>
      <c r="AK1298" s="1" t="s">
        <v>5254</v>
      </c>
      <c r="AL1298" s="1" t="s">
        <v>58</v>
      </c>
      <c r="AM1298" s="1" t="s">
        <v>5258</v>
      </c>
      <c r="AT1298" s="1" t="s">
        <v>270</v>
      </c>
      <c r="AU1298" s="1" t="s">
        <v>5331</v>
      </c>
      <c r="AV1298" s="1" t="s">
        <v>7373</v>
      </c>
      <c r="AW1298" s="1" t="s">
        <v>5506</v>
      </c>
      <c r="BG1298" s="1" t="s">
        <v>270</v>
      </c>
      <c r="BH1298" s="1" t="s">
        <v>5331</v>
      </c>
      <c r="BI1298" s="1" t="s">
        <v>2939</v>
      </c>
      <c r="BJ1298" s="1" t="s">
        <v>5985</v>
      </c>
      <c r="BK1298" s="1" t="s">
        <v>270</v>
      </c>
      <c r="BL1298" s="1" t="s">
        <v>5331</v>
      </c>
      <c r="BM1298" s="1" t="s">
        <v>3459</v>
      </c>
      <c r="BN1298" s="1" t="s">
        <v>6478</v>
      </c>
      <c r="BO1298" s="1" t="s">
        <v>110</v>
      </c>
      <c r="BP1298" s="1" t="s">
        <v>4271</v>
      </c>
      <c r="BQ1298" s="1" t="s">
        <v>3460</v>
      </c>
      <c r="BR1298" s="1" t="s">
        <v>7604</v>
      </c>
      <c r="BS1298" s="1" t="s">
        <v>88</v>
      </c>
      <c r="BT1298" s="1" t="s">
        <v>7489</v>
      </c>
    </row>
    <row r="1299" spans="1:72" ht="13.5" customHeight="1">
      <c r="A1299" s="5" t="str">
        <f t="shared" si="66"/>
        <v>1861_화현내_0195</v>
      </c>
      <c r="B1299" s="1">
        <v>1861</v>
      </c>
      <c r="C1299" s="1" t="s">
        <v>9339</v>
      </c>
      <c r="D1299" s="1" t="s">
        <v>9340</v>
      </c>
      <c r="E1299" s="1">
        <v>1298</v>
      </c>
      <c r="F1299" s="1">
        <v>6</v>
      </c>
      <c r="G1299" s="1" t="s">
        <v>2529</v>
      </c>
      <c r="H1299" s="1" t="s">
        <v>4196</v>
      </c>
      <c r="I1299" s="1">
        <v>27</v>
      </c>
      <c r="L1299" s="1">
        <v>3</v>
      </c>
      <c r="M1299" s="1" t="s">
        <v>8543</v>
      </c>
      <c r="N1299" s="1" t="s">
        <v>8544</v>
      </c>
      <c r="T1299" s="1" t="s">
        <v>8959</v>
      </c>
      <c r="U1299" s="1" t="s">
        <v>110</v>
      </c>
      <c r="V1299" s="1" t="s">
        <v>4271</v>
      </c>
      <c r="W1299" s="1" t="s">
        <v>97</v>
      </c>
      <c r="X1299" s="1" t="s">
        <v>9257</v>
      </c>
      <c r="Y1299" s="1" t="s">
        <v>3461</v>
      </c>
      <c r="Z1299" s="1" t="s">
        <v>4606</v>
      </c>
      <c r="AC1299" s="1">
        <v>62</v>
      </c>
      <c r="AD1299" s="1" t="s">
        <v>556</v>
      </c>
      <c r="AE1299" s="1" t="s">
        <v>5204</v>
      </c>
      <c r="AJ1299" s="1" t="s">
        <v>17</v>
      </c>
      <c r="AK1299" s="1" t="s">
        <v>5254</v>
      </c>
      <c r="AL1299" s="1" t="s">
        <v>88</v>
      </c>
      <c r="AM1299" s="1" t="s">
        <v>7489</v>
      </c>
      <c r="AT1299" s="1" t="s">
        <v>110</v>
      </c>
      <c r="AU1299" s="1" t="s">
        <v>4271</v>
      </c>
      <c r="AV1299" s="1" t="s">
        <v>3462</v>
      </c>
      <c r="AW1299" s="1" t="s">
        <v>5505</v>
      </c>
      <c r="BG1299" s="1" t="s">
        <v>110</v>
      </c>
      <c r="BH1299" s="1" t="s">
        <v>4271</v>
      </c>
      <c r="BI1299" s="1" t="s">
        <v>2793</v>
      </c>
      <c r="BJ1299" s="1" t="s">
        <v>7502</v>
      </c>
      <c r="BK1299" s="1" t="s">
        <v>1304</v>
      </c>
      <c r="BL1299" s="1" t="s">
        <v>5334</v>
      </c>
      <c r="BM1299" s="1" t="s">
        <v>2673</v>
      </c>
      <c r="BN1299" s="1" t="s">
        <v>6030</v>
      </c>
      <c r="BO1299" s="1" t="s">
        <v>110</v>
      </c>
      <c r="BP1299" s="1" t="s">
        <v>4271</v>
      </c>
      <c r="BQ1299" s="1" t="s">
        <v>2674</v>
      </c>
      <c r="BR1299" s="1" t="s">
        <v>7866</v>
      </c>
      <c r="BS1299" s="1" t="s">
        <v>141</v>
      </c>
      <c r="BT1299" s="1" t="s">
        <v>5296</v>
      </c>
    </row>
    <row r="1300" spans="1:72" ht="13.5" customHeight="1">
      <c r="A1300" s="5" t="str">
        <f t="shared" si="66"/>
        <v>1861_화현내_0195</v>
      </c>
      <c r="B1300" s="1">
        <v>1861</v>
      </c>
      <c r="C1300" s="1" t="s">
        <v>9339</v>
      </c>
      <c r="D1300" s="1" t="s">
        <v>9340</v>
      </c>
      <c r="E1300" s="1">
        <v>1299</v>
      </c>
      <c r="F1300" s="1">
        <v>6</v>
      </c>
      <c r="G1300" s="1" t="s">
        <v>2529</v>
      </c>
      <c r="H1300" s="1" t="s">
        <v>4196</v>
      </c>
      <c r="I1300" s="1">
        <v>27</v>
      </c>
      <c r="L1300" s="1">
        <v>3</v>
      </c>
      <c r="M1300" s="1" t="s">
        <v>8543</v>
      </c>
      <c r="N1300" s="1" t="s">
        <v>8544</v>
      </c>
      <c r="S1300" s="1" t="s">
        <v>49</v>
      </c>
      <c r="T1300" s="1" t="s">
        <v>967</v>
      </c>
      <c r="W1300" s="1" t="s">
        <v>50</v>
      </c>
      <c r="X1300" s="1" t="s">
        <v>4264</v>
      </c>
      <c r="Y1300" s="1" t="s">
        <v>10</v>
      </c>
      <c r="Z1300" s="1" t="s">
        <v>4364</v>
      </c>
      <c r="AC1300" s="1">
        <v>53</v>
      </c>
      <c r="AD1300" s="1" t="s">
        <v>103</v>
      </c>
      <c r="AE1300" s="1" t="s">
        <v>5215</v>
      </c>
      <c r="AJ1300" s="1" t="s">
        <v>17</v>
      </c>
      <c r="AK1300" s="1" t="s">
        <v>5254</v>
      </c>
      <c r="AL1300" s="1" t="s">
        <v>53</v>
      </c>
      <c r="AM1300" s="1" t="s">
        <v>5260</v>
      </c>
      <c r="AT1300" s="1" t="s">
        <v>105</v>
      </c>
      <c r="AU1300" s="1" t="s">
        <v>4280</v>
      </c>
      <c r="AV1300" s="1" t="s">
        <v>3463</v>
      </c>
      <c r="AW1300" s="1" t="s">
        <v>4469</v>
      </c>
      <c r="BG1300" s="1" t="s">
        <v>105</v>
      </c>
      <c r="BH1300" s="1" t="s">
        <v>4280</v>
      </c>
      <c r="BI1300" s="1" t="s">
        <v>3464</v>
      </c>
      <c r="BJ1300" s="1" t="s">
        <v>6081</v>
      </c>
      <c r="BK1300" s="1" t="s">
        <v>105</v>
      </c>
      <c r="BL1300" s="1" t="s">
        <v>4280</v>
      </c>
      <c r="BM1300" s="1" t="s">
        <v>3465</v>
      </c>
      <c r="BN1300" s="1" t="s">
        <v>4352</v>
      </c>
      <c r="BO1300" s="1" t="s">
        <v>105</v>
      </c>
      <c r="BP1300" s="1" t="s">
        <v>4280</v>
      </c>
      <c r="BQ1300" s="1" t="s">
        <v>3466</v>
      </c>
      <c r="BR1300" s="1" t="s">
        <v>6981</v>
      </c>
      <c r="BS1300" s="1" t="s">
        <v>95</v>
      </c>
      <c r="BT1300" s="1" t="s">
        <v>5256</v>
      </c>
    </row>
    <row r="1301" spans="1:29" ht="13.5" customHeight="1">
      <c r="A1301" s="5" t="str">
        <f t="shared" si="66"/>
        <v>1861_화현내_0195</v>
      </c>
      <c r="B1301" s="1">
        <v>1861</v>
      </c>
      <c r="C1301" s="1" t="s">
        <v>9339</v>
      </c>
      <c r="D1301" s="1" t="s">
        <v>9340</v>
      </c>
      <c r="E1301" s="1">
        <v>1300</v>
      </c>
      <c r="F1301" s="1">
        <v>6</v>
      </c>
      <c r="G1301" s="1" t="s">
        <v>2529</v>
      </c>
      <c r="H1301" s="1" t="s">
        <v>4196</v>
      </c>
      <c r="I1301" s="1">
        <v>27</v>
      </c>
      <c r="L1301" s="1">
        <v>3</v>
      </c>
      <c r="M1301" s="1" t="s">
        <v>8543</v>
      </c>
      <c r="N1301" s="1" t="s">
        <v>8544</v>
      </c>
      <c r="S1301" s="1" t="s">
        <v>181</v>
      </c>
      <c r="T1301" s="1" t="s">
        <v>4259</v>
      </c>
      <c r="Y1301" s="1" t="s">
        <v>3467</v>
      </c>
      <c r="Z1301" s="1" t="s">
        <v>4605</v>
      </c>
      <c r="AC1301" s="1">
        <v>30</v>
      </c>
    </row>
    <row r="1302" spans="1:29" ht="13.5" customHeight="1">
      <c r="A1302" s="5" t="str">
        <f t="shared" si="66"/>
        <v>1861_화현내_0195</v>
      </c>
      <c r="B1302" s="1">
        <v>1861</v>
      </c>
      <c r="C1302" s="1" t="s">
        <v>9339</v>
      </c>
      <c r="D1302" s="1" t="s">
        <v>9340</v>
      </c>
      <c r="E1302" s="1">
        <v>1301</v>
      </c>
      <c r="F1302" s="1">
        <v>6</v>
      </c>
      <c r="G1302" s="1" t="s">
        <v>2529</v>
      </c>
      <c r="H1302" s="1" t="s">
        <v>4196</v>
      </c>
      <c r="I1302" s="1">
        <v>27</v>
      </c>
      <c r="L1302" s="1">
        <v>3</v>
      </c>
      <c r="M1302" s="1" t="s">
        <v>8543</v>
      </c>
      <c r="N1302" s="1" t="s">
        <v>8544</v>
      </c>
      <c r="S1302" s="1" t="s">
        <v>184</v>
      </c>
      <c r="T1302" s="1" t="s">
        <v>4260</v>
      </c>
      <c r="W1302" s="1" t="s">
        <v>135</v>
      </c>
      <c r="X1302" s="1" t="s">
        <v>9258</v>
      </c>
      <c r="Y1302" s="1" t="s">
        <v>10</v>
      </c>
      <c r="Z1302" s="1" t="s">
        <v>4364</v>
      </c>
      <c r="AC1302" s="1">
        <v>30</v>
      </c>
    </row>
    <row r="1303" spans="1:29" ht="13.5" customHeight="1">
      <c r="A1303" s="5" t="str">
        <f t="shared" si="66"/>
        <v>1861_화현내_0195</v>
      </c>
      <c r="B1303" s="1">
        <v>1861</v>
      </c>
      <c r="C1303" s="1" t="s">
        <v>9339</v>
      </c>
      <c r="D1303" s="1" t="s">
        <v>9340</v>
      </c>
      <c r="E1303" s="1">
        <v>1302</v>
      </c>
      <c r="F1303" s="1">
        <v>6</v>
      </c>
      <c r="G1303" s="1" t="s">
        <v>2529</v>
      </c>
      <c r="H1303" s="1" t="s">
        <v>4196</v>
      </c>
      <c r="I1303" s="1">
        <v>27</v>
      </c>
      <c r="L1303" s="1">
        <v>3</v>
      </c>
      <c r="M1303" s="1" t="s">
        <v>8543</v>
      </c>
      <c r="N1303" s="1" t="s">
        <v>8544</v>
      </c>
      <c r="S1303" s="1" t="s">
        <v>181</v>
      </c>
      <c r="T1303" s="1" t="s">
        <v>4259</v>
      </c>
      <c r="Y1303" s="1" t="s">
        <v>3468</v>
      </c>
      <c r="Z1303" s="1" t="s">
        <v>4604</v>
      </c>
      <c r="AC1303" s="1">
        <v>23</v>
      </c>
    </row>
    <row r="1304" spans="1:31" ht="13.5" customHeight="1">
      <c r="A1304" s="5" t="str">
        <f t="shared" si="66"/>
        <v>1861_화현내_0195</v>
      </c>
      <c r="B1304" s="1">
        <v>1861</v>
      </c>
      <c r="C1304" s="1" t="s">
        <v>9339</v>
      </c>
      <c r="D1304" s="1" t="s">
        <v>9340</v>
      </c>
      <c r="E1304" s="1">
        <v>1303</v>
      </c>
      <c r="F1304" s="1">
        <v>6</v>
      </c>
      <c r="G1304" s="1" t="s">
        <v>2529</v>
      </c>
      <c r="H1304" s="1" t="s">
        <v>4196</v>
      </c>
      <c r="I1304" s="1">
        <v>27</v>
      </c>
      <c r="L1304" s="1">
        <v>3</v>
      </c>
      <c r="M1304" s="1" t="s">
        <v>8543</v>
      </c>
      <c r="N1304" s="1" t="s">
        <v>8544</v>
      </c>
      <c r="S1304" s="1" t="s">
        <v>259</v>
      </c>
      <c r="T1304" s="1" t="s">
        <v>4268</v>
      </c>
      <c r="Y1304" s="1" t="s">
        <v>924</v>
      </c>
      <c r="Z1304" s="1" t="s">
        <v>4603</v>
      </c>
      <c r="AC1304" s="1">
        <v>13</v>
      </c>
      <c r="AD1304" s="1" t="s">
        <v>521</v>
      </c>
      <c r="AE1304" s="1" t="s">
        <v>5212</v>
      </c>
    </row>
    <row r="1305" spans="1:72" ht="13.5" customHeight="1">
      <c r="A1305" s="5" t="str">
        <f t="shared" si="66"/>
        <v>1861_화현내_0195</v>
      </c>
      <c r="B1305" s="1">
        <v>1861</v>
      </c>
      <c r="C1305" s="1" t="s">
        <v>9339</v>
      </c>
      <c r="D1305" s="1" t="s">
        <v>9340</v>
      </c>
      <c r="E1305" s="1">
        <v>1304</v>
      </c>
      <c r="F1305" s="1">
        <v>6</v>
      </c>
      <c r="G1305" s="1" t="s">
        <v>2529</v>
      </c>
      <c r="H1305" s="1" t="s">
        <v>4196</v>
      </c>
      <c r="I1305" s="1">
        <v>27</v>
      </c>
      <c r="L1305" s="1">
        <v>4</v>
      </c>
      <c r="M1305" s="1" t="s">
        <v>8545</v>
      </c>
      <c r="N1305" s="1" t="s">
        <v>8546</v>
      </c>
      <c r="T1305" s="1" t="s">
        <v>9259</v>
      </c>
      <c r="U1305" s="1" t="s">
        <v>110</v>
      </c>
      <c r="V1305" s="1" t="s">
        <v>4271</v>
      </c>
      <c r="W1305" s="1" t="s">
        <v>160</v>
      </c>
      <c r="X1305" s="1" t="s">
        <v>4340</v>
      </c>
      <c r="Y1305" s="1" t="s">
        <v>3469</v>
      </c>
      <c r="Z1305" s="1" t="s">
        <v>4602</v>
      </c>
      <c r="AC1305" s="1">
        <v>35</v>
      </c>
      <c r="AD1305" s="1" t="s">
        <v>205</v>
      </c>
      <c r="AE1305" s="1" t="s">
        <v>5214</v>
      </c>
      <c r="AJ1305" s="1" t="s">
        <v>17</v>
      </c>
      <c r="AK1305" s="1" t="s">
        <v>5254</v>
      </c>
      <c r="AL1305" s="1" t="s">
        <v>95</v>
      </c>
      <c r="AM1305" s="1" t="s">
        <v>5256</v>
      </c>
      <c r="AT1305" s="1" t="s">
        <v>110</v>
      </c>
      <c r="AU1305" s="1" t="s">
        <v>4271</v>
      </c>
      <c r="AV1305" s="1" t="s">
        <v>1453</v>
      </c>
      <c r="AW1305" s="1" t="s">
        <v>4920</v>
      </c>
      <c r="BG1305" s="1" t="s">
        <v>110</v>
      </c>
      <c r="BH1305" s="1" t="s">
        <v>4271</v>
      </c>
      <c r="BI1305" s="1" t="s">
        <v>3470</v>
      </c>
      <c r="BJ1305" s="1" t="s">
        <v>6080</v>
      </c>
      <c r="BK1305" s="1" t="s">
        <v>110</v>
      </c>
      <c r="BL1305" s="1" t="s">
        <v>4271</v>
      </c>
      <c r="BM1305" s="1" t="s">
        <v>3471</v>
      </c>
      <c r="BN1305" s="1" t="s">
        <v>6548</v>
      </c>
      <c r="BO1305" s="1" t="s">
        <v>110</v>
      </c>
      <c r="BP1305" s="1" t="s">
        <v>4271</v>
      </c>
      <c r="BQ1305" s="1" t="s">
        <v>3472</v>
      </c>
      <c r="BR1305" s="1" t="s">
        <v>9260</v>
      </c>
      <c r="BS1305" s="1" t="s">
        <v>88</v>
      </c>
      <c r="BT1305" s="1" t="s">
        <v>7489</v>
      </c>
    </row>
    <row r="1306" spans="1:72" ht="13.5" customHeight="1">
      <c r="A1306" s="5" t="str">
        <f aca="true" t="shared" si="67" ref="A1306:A1326">HYPERLINK("http://kyu.snu.ac.kr/sdhj/index.jsp?type=hj/GK14782_00IH_0001_0196.jpg","1861_화현내_0196")</f>
        <v>1861_화현내_0196</v>
      </c>
      <c r="B1306" s="1">
        <v>1861</v>
      </c>
      <c r="C1306" s="1" t="s">
        <v>9339</v>
      </c>
      <c r="D1306" s="1" t="s">
        <v>9340</v>
      </c>
      <c r="E1306" s="1">
        <v>1305</v>
      </c>
      <c r="F1306" s="1">
        <v>6</v>
      </c>
      <c r="G1306" s="1" t="s">
        <v>2529</v>
      </c>
      <c r="H1306" s="1" t="s">
        <v>4196</v>
      </c>
      <c r="I1306" s="1">
        <v>27</v>
      </c>
      <c r="L1306" s="1">
        <v>4</v>
      </c>
      <c r="M1306" s="1" t="s">
        <v>8545</v>
      </c>
      <c r="N1306" s="1" t="s">
        <v>8546</v>
      </c>
      <c r="S1306" s="1" t="s">
        <v>49</v>
      </c>
      <c r="T1306" s="1" t="s">
        <v>967</v>
      </c>
      <c r="W1306" s="1" t="s">
        <v>1801</v>
      </c>
      <c r="X1306" s="1" t="s">
        <v>9261</v>
      </c>
      <c r="Y1306" s="1" t="s">
        <v>10</v>
      </c>
      <c r="Z1306" s="1" t="s">
        <v>4364</v>
      </c>
      <c r="AC1306" s="1">
        <v>35</v>
      </c>
      <c r="AD1306" s="1" t="s">
        <v>205</v>
      </c>
      <c r="AE1306" s="1" t="s">
        <v>5214</v>
      </c>
      <c r="AJ1306" s="1" t="s">
        <v>17</v>
      </c>
      <c r="AK1306" s="1" t="s">
        <v>5254</v>
      </c>
      <c r="AL1306" s="1" t="s">
        <v>1802</v>
      </c>
      <c r="AM1306" s="1" t="s">
        <v>5285</v>
      </c>
      <c r="AT1306" s="1" t="s">
        <v>105</v>
      </c>
      <c r="AU1306" s="1" t="s">
        <v>4280</v>
      </c>
      <c r="AV1306" s="1" t="s">
        <v>3473</v>
      </c>
      <c r="AW1306" s="1" t="s">
        <v>7505</v>
      </c>
      <c r="BG1306" s="1" t="s">
        <v>105</v>
      </c>
      <c r="BH1306" s="1" t="s">
        <v>4280</v>
      </c>
      <c r="BI1306" s="1" t="s">
        <v>3474</v>
      </c>
      <c r="BJ1306" s="1" t="s">
        <v>6079</v>
      </c>
      <c r="BK1306" s="1" t="s">
        <v>105</v>
      </c>
      <c r="BL1306" s="1" t="s">
        <v>4280</v>
      </c>
      <c r="BM1306" s="1" t="s">
        <v>111</v>
      </c>
      <c r="BN1306" s="1" t="s">
        <v>5764</v>
      </c>
      <c r="BO1306" s="1" t="s">
        <v>105</v>
      </c>
      <c r="BP1306" s="1" t="s">
        <v>4280</v>
      </c>
      <c r="BQ1306" s="1" t="s">
        <v>3475</v>
      </c>
      <c r="BR1306" s="1" t="s">
        <v>6980</v>
      </c>
      <c r="BS1306" s="1" t="s">
        <v>312</v>
      </c>
      <c r="BT1306" s="1" t="s">
        <v>5262</v>
      </c>
    </row>
    <row r="1307" spans="1:31" ht="13.5" customHeight="1">
      <c r="A1307" s="5" t="str">
        <f t="shared" si="67"/>
        <v>1861_화현내_0196</v>
      </c>
      <c r="B1307" s="1">
        <v>1861</v>
      </c>
      <c r="C1307" s="1" t="s">
        <v>9339</v>
      </c>
      <c r="D1307" s="1" t="s">
        <v>9340</v>
      </c>
      <c r="E1307" s="1">
        <v>1306</v>
      </c>
      <c r="F1307" s="1">
        <v>6</v>
      </c>
      <c r="G1307" s="1" t="s">
        <v>2529</v>
      </c>
      <c r="H1307" s="1" t="s">
        <v>4196</v>
      </c>
      <c r="I1307" s="1">
        <v>27</v>
      </c>
      <c r="L1307" s="1">
        <v>4</v>
      </c>
      <c r="M1307" s="1" t="s">
        <v>8545</v>
      </c>
      <c r="N1307" s="1" t="s">
        <v>8546</v>
      </c>
      <c r="S1307" s="1" t="s">
        <v>131</v>
      </c>
      <c r="T1307" s="1" t="s">
        <v>4263</v>
      </c>
      <c r="Y1307" s="1" t="s">
        <v>3476</v>
      </c>
      <c r="Z1307" s="1" t="s">
        <v>4473</v>
      </c>
      <c r="AC1307" s="1">
        <v>21</v>
      </c>
      <c r="AD1307" s="1" t="s">
        <v>2542</v>
      </c>
      <c r="AE1307" s="1" t="s">
        <v>5198</v>
      </c>
    </row>
    <row r="1308" spans="1:31" ht="13.5" customHeight="1">
      <c r="A1308" s="5" t="str">
        <f t="shared" si="67"/>
        <v>1861_화현내_0196</v>
      </c>
      <c r="B1308" s="1">
        <v>1861</v>
      </c>
      <c r="C1308" s="1" t="s">
        <v>9339</v>
      </c>
      <c r="D1308" s="1" t="s">
        <v>9340</v>
      </c>
      <c r="E1308" s="1">
        <v>1307</v>
      </c>
      <c r="F1308" s="1">
        <v>6</v>
      </c>
      <c r="G1308" s="1" t="s">
        <v>2529</v>
      </c>
      <c r="H1308" s="1" t="s">
        <v>4196</v>
      </c>
      <c r="I1308" s="1">
        <v>27</v>
      </c>
      <c r="L1308" s="1">
        <v>4</v>
      </c>
      <c r="M1308" s="1" t="s">
        <v>8545</v>
      </c>
      <c r="N1308" s="1" t="s">
        <v>8546</v>
      </c>
      <c r="S1308" s="1" t="s">
        <v>131</v>
      </c>
      <c r="T1308" s="1" t="s">
        <v>4263</v>
      </c>
      <c r="Y1308" s="1" t="s">
        <v>3297</v>
      </c>
      <c r="Z1308" s="1" t="s">
        <v>4601</v>
      </c>
      <c r="AC1308" s="1">
        <v>15</v>
      </c>
      <c r="AD1308" s="1" t="s">
        <v>700</v>
      </c>
      <c r="AE1308" s="1" t="s">
        <v>5224</v>
      </c>
    </row>
    <row r="1309" spans="1:72" ht="13.5" customHeight="1">
      <c r="A1309" s="5" t="str">
        <f t="shared" si="67"/>
        <v>1861_화현내_0196</v>
      </c>
      <c r="B1309" s="1">
        <v>1861</v>
      </c>
      <c r="C1309" s="1" t="s">
        <v>9339</v>
      </c>
      <c r="D1309" s="1" t="s">
        <v>9340</v>
      </c>
      <c r="E1309" s="1">
        <v>1308</v>
      </c>
      <c r="F1309" s="1">
        <v>6</v>
      </c>
      <c r="G1309" s="1" t="s">
        <v>2529</v>
      </c>
      <c r="H1309" s="1" t="s">
        <v>4196</v>
      </c>
      <c r="I1309" s="1">
        <v>27</v>
      </c>
      <c r="L1309" s="1">
        <v>5</v>
      </c>
      <c r="M1309" s="1" t="s">
        <v>8547</v>
      </c>
      <c r="N1309" s="1" t="s">
        <v>8548</v>
      </c>
      <c r="T1309" s="1" t="s">
        <v>8959</v>
      </c>
      <c r="U1309" s="1" t="s">
        <v>37</v>
      </c>
      <c r="V1309" s="1" t="s">
        <v>4283</v>
      </c>
      <c r="W1309" s="1" t="s">
        <v>334</v>
      </c>
      <c r="X1309" s="1" t="s">
        <v>4352</v>
      </c>
      <c r="Y1309" s="1" t="s">
        <v>3477</v>
      </c>
      <c r="Z1309" s="1" t="s">
        <v>4600</v>
      </c>
      <c r="AC1309" s="1">
        <v>60</v>
      </c>
      <c r="AD1309" s="1" t="s">
        <v>269</v>
      </c>
      <c r="AE1309" s="1" t="s">
        <v>5246</v>
      </c>
      <c r="AJ1309" s="1" t="s">
        <v>17</v>
      </c>
      <c r="AK1309" s="1" t="s">
        <v>5254</v>
      </c>
      <c r="AL1309" s="1" t="s">
        <v>212</v>
      </c>
      <c r="AM1309" s="1" t="s">
        <v>4706</v>
      </c>
      <c r="AT1309" s="1" t="s">
        <v>528</v>
      </c>
      <c r="AU1309" s="1" t="s">
        <v>5335</v>
      </c>
      <c r="AV1309" s="1" t="s">
        <v>3478</v>
      </c>
      <c r="AW1309" s="1" t="s">
        <v>5504</v>
      </c>
      <c r="BG1309" s="1" t="s">
        <v>42</v>
      </c>
      <c r="BH1309" s="1" t="s">
        <v>5332</v>
      </c>
      <c r="BI1309" s="1" t="s">
        <v>2731</v>
      </c>
      <c r="BJ1309" s="1" t="s">
        <v>6078</v>
      </c>
      <c r="BK1309" s="1" t="s">
        <v>42</v>
      </c>
      <c r="BL1309" s="1" t="s">
        <v>5332</v>
      </c>
      <c r="BM1309" s="1" t="s">
        <v>3016</v>
      </c>
      <c r="BN1309" s="1" t="s">
        <v>5372</v>
      </c>
      <c r="BO1309" s="1" t="s">
        <v>42</v>
      </c>
      <c r="BP1309" s="1" t="s">
        <v>5332</v>
      </c>
      <c r="BQ1309" s="1" t="s">
        <v>3479</v>
      </c>
      <c r="BR1309" s="1" t="s">
        <v>6979</v>
      </c>
      <c r="BS1309" s="1" t="s">
        <v>1742</v>
      </c>
      <c r="BT1309" s="1" t="s">
        <v>5268</v>
      </c>
    </row>
    <row r="1310" spans="1:72" ht="13.5" customHeight="1">
      <c r="A1310" s="5" t="str">
        <f t="shared" si="67"/>
        <v>1861_화현내_0196</v>
      </c>
      <c r="B1310" s="1">
        <v>1861</v>
      </c>
      <c r="C1310" s="1" t="s">
        <v>9339</v>
      </c>
      <c r="D1310" s="1" t="s">
        <v>9340</v>
      </c>
      <c r="E1310" s="1">
        <v>1309</v>
      </c>
      <c r="F1310" s="1">
        <v>6</v>
      </c>
      <c r="G1310" s="1" t="s">
        <v>2529</v>
      </c>
      <c r="H1310" s="1" t="s">
        <v>4196</v>
      </c>
      <c r="I1310" s="1">
        <v>27</v>
      </c>
      <c r="L1310" s="1">
        <v>5</v>
      </c>
      <c r="M1310" s="1" t="s">
        <v>8547</v>
      </c>
      <c r="N1310" s="1" t="s">
        <v>8548</v>
      </c>
      <c r="S1310" s="1" t="s">
        <v>49</v>
      </c>
      <c r="T1310" s="1" t="s">
        <v>967</v>
      </c>
      <c r="W1310" s="1" t="s">
        <v>139</v>
      </c>
      <c r="X1310" s="1" t="s">
        <v>9262</v>
      </c>
      <c r="Y1310" s="1" t="s">
        <v>51</v>
      </c>
      <c r="Z1310" s="1" t="s">
        <v>4387</v>
      </c>
      <c r="AC1310" s="1">
        <v>53</v>
      </c>
      <c r="AD1310" s="1" t="s">
        <v>103</v>
      </c>
      <c r="AE1310" s="1" t="s">
        <v>5215</v>
      </c>
      <c r="AJ1310" s="1" t="s">
        <v>17</v>
      </c>
      <c r="AK1310" s="1" t="s">
        <v>5254</v>
      </c>
      <c r="AL1310" s="1" t="s">
        <v>141</v>
      </c>
      <c r="AM1310" s="1" t="s">
        <v>5296</v>
      </c>
      <c r="AT1310" s="1" t="s">
        <v>42</v>
      </c>
      <c r="AU1310" s="1" t="s">
        <v>5332</v>
      </c>
      <c r="AV1310" s="1" t="s">
        <v>3480</v>
      </c>
      <c r="AW1310" s="1" t="s">
        <v>5560</v>
      </c>
      <c r="BG1310" s="1" t="s">
        <v>42</v>
      </c>
      <c r="BH1310" s="1" t="s">
        <v>5332</v>
      </c>
      <c r="BI1310" s="1" t="s">
        <v>3481</v>
      </c>
      <c r="BJ1310" s="1" t="s">
        <v>5009</v>
      </c>
      <c r="BK1310" s="1" t="s">
        <v>42</v>
      </c>
      <c r="BL1310" s="1" t="s">
        <v>5332</v>
      </c>
      <c r="BM1310" s="1" t="s">
        <v>144</v>
      </c>
      <c r="BN1310" s="1" t="s">
        <v>6060</v>
      </c>
      <c r="BO1310" s="1" t="s">
        <v>42</v>
      </c>
      <c r="BP1310" s="1" t="s">
        <v>5332</v>
      </c>
      <c r="BQ1310" s="1" t="s">
        <v>3482</v>
      </c>
      <c r="BR1310" s="1" t="s">
        <v>7761</v>
      </c>
      <c r="BS1310" s="1" t="s">
        <v>74</v>
      </c>
      <c r="BT1310" s="1" t="s">
        <v>4740</v>
      </c>
    </row>
    <row r="1311" spans="1:31" ht="13.5" customHeight="1">
      <c r="A1311" s="5" t="str">
        <f t="shared" si="67"/>
        <v>1861_화현내_0196</v>
      </c>
      <c r="B1311" s="1">
        <v>1861</v>
      </c>
      <c r="C1311" s="1" t="s">
        <v>9339</v>
      </c>
      <c r="D1311" s="1" t="s">
        <v>9340</v>
      </c>
      <c r="E1311" s="1">
        <v>1310</v>
      </c>
      <c r="F1311" s="1">
        <v>6</v>
      </c>
      <c r="G1311" s="1" t="s">
        <v>2529</v>
      </c>
      <c r="H1311" s="1" t="s">
        <v>4196</v>
      </c>
      <c r="I1311" s="1">
        <v>27</v>
      </c>
      <c r="L1311" s="1">
        <v>5</v>
      </c>
      <c r="M1311" s="1" t="s">
        <v>8547</v>
      </c>
      <c r="N1311" s="1" t="s">
        <v>8548</v>
      </c>
      <c r="S1311" s="1" t="s">
        <v>181</v>
      </c>
      <c r="T1311" s="1" t="s">
        <v>4259</v>
      </c>
      <c r="Y1311" s="1" t="s">
        <v>3483</v>
      </c>
      <c r="Z1311" s="1" t="s">
        <v>4599</v>
      </c>
      <c r="AC1311" s="1">
        <v>27</v>
      </c>
      <c r="AD1311" s="1" t="s">
        <v>224</v>
      </c>
      <c r="AE1311" s="1" t="s">
        <v>5244</v>
      </c>
    </row>
    <row r="1312" spans="1:72" ht="13.5" customHeight="1">
      <c r="A1312" s="5" t="str">
        <f t="shared" si="67"/>
        <v>1861_화현내_0196</v>
      </c>
      <c r="B1312" s="1">
        <v>1861</v>
      </c>
      <c r="C1312" s="1" t="s">
        <v>9339</v>
      </c>
      <c r="D1312" s="1" t="s">
        <v>9340</v>
      </c>
      <c r="E1312" s="1">
        <v>1311</v>
      </c>
      <c r="F1312" s="1">
        <v>6</v>
      </c>
      <c r="G1312" s="1" t="s">
        <v>2529</v>
      </c>
      <c r="H1312" s="1" t="s">
        <v>4196</v>
      </c>
      <c r="I1312" s="1">
        <v>28</v>
      </c>
      <c r="J1312" s="1" t="s">
        <v>1211</v>
      </c>
      <c r="K1312" s="1" t="s">
        <v>7390</v>
      </c>
      <c r="L1312" s="1">
        <v>1</v>
      </c>
      <c r="M1312" s="1" t="s">
        <v>8549</v>
      </c>
      <c r="N1312" s="1" t="s">
        <v>8550</v>
      </c>
      <c r="T1312" s="1" t="s">
        <v>9179</v>
      </c>
      <c r="U1312" s="1" t="s">
        <v>110</v>
      </c>
      <c r="V1312" s="1" t="s">
        <v>4271</v>
      </c>
      <c r="W1312" s="1" t="s">
        <v>89</v>
      </c>
      <c r="X1312" s="1" t="s">
        <v>4357</v>
      </c>
      <c r="Y1312" s="1" t="s">
        <v>443</v>
      </c>
      <c r="Z1312" s="1" t="s">
        <v>4598</v>
      </c>
      <c r="AC1312" s="1">
        <v>37</v>
      </c>
      <c r="AD1312" s="1" t="s">
        <v>677</v>
      </c>
      <c r="AE1312" s="1" t="s">
        <v>5225</v>
      </c>
      <c r="AJ1312" s="1" t="s">
        <v>17</v>
      </c>
      <c r="AK1312" s="1" t="s">
        <v>5254</v>
      </c>
      <c r="AL1312" s="1" t="s">
        <v>91</v>
      </c>
      <c r="AM1312" s="1" t="s">
        <v>5274</v>
      </c>
      <c r="AT1312" s="1" t="s">
        <v>110</v>
      </c>
      <c r="AU1312" s="1" t="s">
        <v>4271</v>
      </c>
      <c r="AV1312" s="1" t="s">
        <v>3484</v>
      </c>
      <c r="AW1312" s="1" t="s">
        <v>5503</v>
      </c>
      <c r="BG1312" s="1" t="s">
        <v>110</v>
      </c>
      <c r="BH1312" s="1" t="s">
        <v>4271</v>
      </c>
      <c r="BI1312" s="1" t="s">
        <v>3485</v>
      </c>
      <c r="BJ1312" s="1" t="s">
        <v>4677</v>
      </c>
      <c r="BK1312" s="1" t="s">
        <v>110</v>
      </c>
      <c r="BL1312" s="1" t="s">
        <v>4271</v>
      </c>
      <c r="BM1312" s="1" t="s">
        <v>2828</v>
      </c>
      <c r="BN1312" s="1" t="s">
        <v>5459</v>
      </c>
      <c r="BO1312" s="1" t="s">
        <v>105</v>
      </c>
      <c r="BP1312" s="1" t="s">
        <v>4280</v>
      </c>
      <c r="BQ1312" s="1" t="s">
        <v>3486</v>
      </c>
      <c r="BR1312" s="1" t="s">
        <v>7572</v>
      </c>
      <c r="BS1312" s="1" t="s">
        <v>88</v>
      </c>
      <c r="BT1312" s="1" t="s">
        <v>7489</v>
      </c>
    </row>
    <row r="1313" spans="1:72" ht="13.5" customHeight="1">
      <c r="A1313" s="5" t="str">
        <f t="shared" si="67"/>
        <v>1861_화현내_0196</v>
      </c>
      <c r="B1313" s="1">
        <v>1861</v>
      </c>
      <c r="C1313" s="1" t="s">
        <v>9339</v>
      </c>
      <c r="D1313" s="1" t="s">
        <v>9340</v>
      </c>
      <c r="E1313" s="1">
        <v>1312</v>
      </c>
      <c r="F1313" s="1">
        <v>6</v>
      </c>
      <c r="G1313" s="1" t="s">
        <v>2529</v>
      </c>
      <c r="H1313" s="1" t="s">
        <v>4196</v>
      </c>
      <c r="I1313" s="1">
        <v>28</v>
      </c>
      <c r="L1313" s="1">
        <v>1</v>
      </c>
      <c r="M1313" s="1" t="s">
        <v>8549</v>
      </c>
      <c r="N1313" s="1" t="s">
        <v>8550</v>
      </c>
      <c r="S1313" s="1" t="s">
        <v>49</v>
      </c>
      <c r="T1313" s="1" t="s">
        <v>967</v>
      </c>
      <c r="W1313" s="1" t="s">
        <v>38</v>
      </c>
      <c r="X1313" s="1" t="s">
        <v>4338</v>
      </c>
      <c r="Y1313" s="1" t="s">
        <v>10</v>
      </c>
      <c r="Z1313" s="1" t="s">
        <v>4364</v>
      </c>
      <c r="AC1313" s="1">
        <v>37</v>
      </c>
      <c r="AD1313" s="1" t="s">
        <v>677</v>
      </c>
      <c r="AE1313" s="1" t="s">
        <v>5225</v>
      </c>
      <c r="AJ1313" s="1" t="s">
        <v>17</v>
      </c>
      <c r="AK1313" s="1" t="s">
        <v>5254</v>
      </c>
      <c r="AL1313" s="1" t="s">
        <v>41</v>
      </c>
      <c r="AM1313" s="1" t="s">
        <v>5259</v>
      </c>
      <c r="AT1313" s="1" t="s">
        <v>110</v>
      </c>
      <c r="AU1313" s="1" t="s">
        <v>4271</v>
      </c>
      <c r="AV1313" s="1" t="s">
        <v>3487</v>
      </c>
      <c r="AW1313" s="1" t="s">
        <v>5502</v>
      </c>
      <c r="BG1313" s="1" t="s">
        <v>110</v>
      </c>
      <c r="BH1313" s="1" t="s">
        <v>4271</v>
      </c>
      <c r="BI1313" s="1" t="s">
        <v>2864</v>
      </c>
      <c r="BJ1313" s="1" t="s">
        <v>5482</v>
      </c>
      <c r="BK1313" s="1" t="s">
        <v>110</v>
      </c>
      <c r="BL1313" s="1" t="s">
        <v>4271</v>
      </c>
      <c r="BM1313" s="1" t="s">
        <v>998</v>
      </c>
      <c r="BN1313" s="1" t="s">
        <v>5622</v>
      </c>
      <c r="BO1313" s="1" t="s">
        <v>110</v>
      </c>
      <c r="BP1313" s="1" t="s">
        <v>4271</v>
      </c>
      <c r="BQ1313" s="1" t="s">
        <v>3488</v>
      </c>
      <c r="BR1313" s="1" t="s">
        <v>7546</v>
      </c>
      <c r="BS1313" s="1" t="s">
        <v>88</v>
      </c>
      <c r="BT1313" s="1" t="s">
        <v>7489</v>
      </c>
    </row>
    <row r="1314" spans="1:31" ht="13.5" customHeight="1">
      <c r="A1314" s="5" t="str">
        <f t="shared" si="67"/>
        <v>1861_화현내_0196</v>
      </c>
      <c r="B1314" s="1">
        <v>1861</v>
      </c>
      <c r="C1314" s="1" t="s">
        <v>9339</v>
      </c>
      <c r="D1314" s="1" t="s">
        <v>9340</v>
      </c>
      <c r="E1314" s="1">
        <v>1313</v>
      </c>
      <c r="F1314" s="1">
        <v>6</v>
      </c>
      <c r="G1314" s="1" t="s">
        <v>2529</v>
      </c>
      <c r="H1314" s="1" t="s">
        <v>4196</v>
      </c>
      <c r="I1314" s="1">
        <v>28</v>
      </c>
      <c r="L1314" s="1">
        <v>1</v>
      </c>
      <c r="M1314" s="1" t="s">
        <v>8549</v>
      </c>
      <c r="N1314" s="1" t="s">
        <v>8550</v>
      </c>
      <c r="S1314" s="1" t="s">
        <v>181</v>
      </c>
      <c r="T1314" s="1" t="s">
        <v>4259</v>
      </c>
      <c r="Y1314" s="1" t="s">
        <v>3489</v>
      </c>
      <c r="Z1314" s="1" t="s">
        <v>4597</v>
      </c>
      <c r="AC1314" s="1">
        <v>9</v>
      </c>
      <c r="AD1314" s="1" t="s">
        <v>213</v>
      </c>
      <c r="AE1314" s="1" t="s">
        <v>5203</v>
      </c>
    </row>
    <row r="1315" spans="1:72" ht="13.5" customHeight="1">
      <c r="A1315" s="5" t="str">
        <f t="shared" si="67"/>
        <v>1861_화현내_0196</v>
      </c>
      <c r="B1315" s="1">
        <v>1861</v>
      </c>
      <c r="C1315" s="1" t="s">
        <v>9339</v>
      </c>
      <c r="D1315" s="1" t="s">
        <v>9340</v>
      </c>
      <c r="E1315" s="1">
        <v>1314</v>
      </c>
      <c r="F1315" s="1">
        <v>6</v>
      </c>
      <c r="G1315" s="1" t="s">
        <v>2529</v>
      </c>
      <c r="H1315" s="1" t="s">
        <v>4196</v>
      </c>
      <c r="I1315" s="1">
        <v>28</v>
      </c>
      <c r="L1315" s="1">
        <v>2</v>
      </c>
      <c r="M1315" s="1" t="s">
        <v>8551</v>
      </c>
      <c r="N1315" s="1" t="s">
        <v>8552</v>
      </c>
      <c r="T1315" s="1" t="s">
        <v>8761</v>
      </c>
      <c r="U1315" s="1" t="s">
        <v>110</v>
      </c>
      <c r="V1315" s="1" t="s">
        <v>4271</v>
      </c>
      <c r="W1315" s="1" t="s">
        <v>160</v>
      </c>
      <c r="X1315" s="1" t="s">
        <v>4340</v>
      </c>
      <c r="Y1315" s="1" t="s">
        <v>140</v>
      </c>
      <c r="Z1315" s="1" t="s">
        <v>4520</v>
      </c>
      <c r="AC1315" s="1">
        <v>63</v>
      </c>
      <c r="AD1315" s="1" t="s">
        <v>254</v>
      </c>
      <c r="AE1315" s="1" t="s">
        <v>5200</v>
      </c>
      <c r="AJ1315" s="1" t="s">
        <v>17</v>
      </c>
      <c r="AK1315" s="1" t="s">
        <v>5254</v>
      </c>
      <c r="AL1315" s="1" t="s">
        <v>95</v>
      </c>
      <c r="AM1315" s="1" t="s">
        <v>5256</v>
      </c>
      <c r="AT1315" s="1" t="s">
        <v>110</v>
      </c>
      <c r="AU1315" s="1" t="s">
        <v>4271</v>
      </c>
      <c r="AV1315" s="1" t="s">
        <v>3490</v>
      </c>
      <c r="AW1315" s="1" t="s">
        <v>5501</v>
      </c>
      <c r="BG1315" s="1" t="s">
        <v>110</v>
      </c>
      <c r="BH1315" s="1" t="s">
        <v>4271</v>
      </c>
      <c r="BI1315" s="1" t="s">
        <v>3125</v>
      </c>
      <c r="BJ1315" s="1" t="s">
        <v>6077</v>
      </c>
      <c r="BK1315" s="1" t="s">
        <v>110</v>
      </c>
      <c r="BL1315" s="1" t="s">
        <v>4271</v>
      </c>
      <c r="BM1315" s="1" t="s">
        <v>3491</v>
      </c>
      <c r="BN1315" s="1" t="s">
        <v>6486</v>
      </c>
      <c r="BO1315" s="1" t="s">
        <v>110</v>
      </c>
      <c r="BP1315" s="1" t="s">
        <v>4271</v>
      </c>
      <c r="BQ1315" s="1" t="s">
        <v>3492</v>
      </c>
      <c r="BR1315" s="1" t="s">
        <v>6978</v>
      </c>
      <c r="BS1315" s="1" t="s">
        <v>41</v>
      </c>
      <c r="BT1315" s="1" t="s">
        <v>5259</v>
      </c>
    </row>
    <row r="1316" spans="1:72" ht="13.5" customHeight="1">
      <c r="A1316" s="5" t="str">
        <f t="shared" si="67"/>
        <v>1861_화현내_0196</v>
      </c>
      <c r="B1316" s="1">
        <v>1861</v>
      </c>
      <c r="C1316" s="1" t="s">
        <v>9339</v>
      </c>
      <c r="D1316" s="1" t="s">
        <v>9340</v>
      </c>
      <c r="E1316" s="1">
        <v>1315</v>
      </c>
      <c r="F1316" s="1">
        <v>6</v>
      </c>
      <c r="G1316" s="1" t="s">
        <v>2529</v>
      </c>
      <c r="H1316" s="1" t="s">
        <v>4196</v>
      </c>
      <c r="I1316" s="1">
        <v>28</v>
      </c>
      <c r="L1316" s="1">
        <v>2</v>
      </c>
      <c r="M1316" s="1" t="s">
        <v>8551</v>
      </c>
      <c r="N1316" s="1" t="s">
        <v>8552</v>
      </c>
      <c r="S1316" s="1" t="s">
        <v>49</v>
      </c>
      <c r="T1316" s="1" t="s">
        <v>967</v>
      </c>
      <c r="W1316" s="1" t="s">
        <v>243</v>
      </c>
      <c r="X1316" s="1" t="s">
        <v>4339</v>
      </c>
      <c r="Y1316" s="1" t="s">
        <v>10</v>
      </c>
      <c r="Z1316" s="1" t="s">
        <v>4364</v>
      </c>
      <c r="AC1316" s="1">
        <v>63</v>
      </c>
      <c r="AD1316" s="1" t="s">
        <v>254</v>
      </c>
      <c r="AE1316" s="1" t="s">
        <v>5200</v>
      </c>
      <c r="AJ1316" s="1" t="s">
        <v>17</v>
      </c>
      <c r="AK1316" s="1" t="s">
        <v>5254</v>
      </c>
      <c r="AL1316" s="1" t="s">
        <v>238</v>
      </c>
      <c r="AM1316" s="1" t="s">
        <v>4856</v>
      </c>
      <c r="AT1316" s="1" t="s">
        <v>105</v>
      </c>
      <c r="AU1316" s="1" t="s">
        <v>4280</v>
      </c>
      <c r="AV1316" s="1" t="s">
        <v>3493</v>
      </c>
      <c r="AW1316" s="1" t="s">
        <v>5500</v>
      </c>
      <c r="BG1316" s="1" t="s">
        <v>105</v>
      </c>
      <c r="BH1316" s="1" t="s">
        <v>4280</v>
      </c>
      <c r="BI1316" s="1" t="s">
        <v>3494</v>
      </c>
      <c r="BJ1316" s="1" t="s">
        <v>5017</v>
      </c>
      <c r="BK1316" s="1" t="s">
        <v>105</v>
      </c>
      <c r="BL1316" s="1" t="s">
        <v>4280</v>
      </c>
      <c r="BM1316" s="1" t="s">
        <v>3495</v>
      </c>
      <c r="BN1316" s="1" t="s">
        <v>6547</v>
      </c>
      <c r="BO1316" s="1" t="s">
        <v>105</v>
      </c>
      <c r="BP1316" s="1" t="s">
        <v>4280</v>
      </c>
      <c r="BQ1316" s="1" t="s">
        <v>3496</v>
      </c>
      <c r="BR1316" s="1" t="s">
        <v>6977</v>
      </c>
      <c r="BS1316" s="1" t="s">
        <v>130</v>
      </c>
      <c r="BT1316" s="1" t="s">
        <v>5257</v>
      </c>
    </row>
    <row r="1317" spans="1:29" ht="13.5" customHeight="1">
      <c r="A1317" s="5" t="str">
        <f t="shared" si="67"/>
        <v>1861_화현내_0196</v>
      </c>
      <c r="B1317" s="1">
        <v>1861</v>
      </c>
      <c r="C1317" s="1" t="s">
        <v>9339</v>
      </c>
      <c r="D1317" s="1" t="s">
        <v>9340</v>
      </c>
      <c r="E1317" s="1">
        <v>1316</v>
      </c>
      <c r="F1317" s="1">
        <v>6</v>
      </c>
      <c r="G1317" s="1" t="s">
        <v>2529</v>
      </c>
      <c r="H1317" s="1" t="s">
        <v>4196</v>
      </c>
      <c r="I1317" s="1">
        <v>28</v>
      </c>
      <c r="L1317" s="1">
        <v>2</v>
      </c>
      <c r="M1317" s="1" t="s">
        <v>8551</v>
      </c>
      <c r="N1317" s="1" t="s">
        <v>8552</v>
      </c>
      <c r="S1317" s="1" t="s">
        <v>181</v>
      </c>
      <c r="T1317" s="1" t="s">
        <v>4259</v>
      </c>
      <c r="Y1317" s="1" t="s">
        <v>3497</v>
      </c>
      <c r="Z1317" s="1" t="s">
        <v>7478</v>
      </c>
      <c r="AC1317" s="1">
        <v>22</v>
      </c>
    </row>
    <row r="1318" spans="1:31" ht="13.5" customHeight="1">
      <c r="A1318" s="5" t="str">
        <f t="shared" si="67"/>
        <v>1861_화현내_0196</v>
      </c>
      <c r="B1318" s="1">
        <v>1861</v>
      </c>
      <c r="C1318" s="1" t="s">
        <v>9339</v>
      </c>
      <c r="D1318" s="1" t="s">
        <v>9340</v>
      </c>
      <c r="E1318" s="1">
        <v>1317</v>
      </c>
      <c r="F1318" s="1">
        <v>6</v>
      </c>
      <c r="G1318" s="1" t="s">
        <v>2529</v>
      </c>
      <c r="H1318" s="1" t="s">
        <v>4196</v>
      </c>
      <c r="I1318" s="1">
        <v>28</v>
      </c>
      <c r="L1318" s="1">
        <v>2</v>
      </c>
      <c r="M1318" s="1" t="s">
        <v>8551</v>
      </c>
      <c r="N1318" s="1" t="s">
        <v>8552</v>
      </c>
      <c r="S1318" s="1" t="s">
        <v>181</v>
      </c>
      <c r="T1318" s="1" t="s">
        <v>4259</v>
      </c>
      <c r="Y1318" s="1" t="s">
        <v>3498</v>
      </c>
      <c r="Z1318" s="1" t="s">
        <v>4596</v>
      </c>
      <c r="AC1318" s="1">
        <v>16</v>
      </c>
      <c r="AD1318" s="1" t="s">
        <v>757</v>
      </c>
      <c r="AE1318" s="1" t="s">
        <v>5206</v>
      </c>
    </row>
    <row r="1319" spans="1:72" ht="13.5" customHeight="1">
      <c r="A1319" s="5" t="str">
        <f t="shared" si="67"/>
        <v>1861_화현내_0196</v>
      </c>
      <c r="B1319" s="1">
        <v>1861</v>
      </c>
      <c r="C1319" s="1" t="s">
        <v>9339</v>
      </c>
      <c r="D1319" s="1" t="s">
        <v>9340</v>
      </c>
      <c r="E1319" s="1">
        <v>1318</v>
      </c>
      <c r="F1319" s="1">
        <v>6</v>
      </c>
      <c r="G1319" s="1" t="s">
        <v>2529</v>
      </c>
      <c r="H1319" s="1" t="s">
        <v>4196</v>
      </c>
      <c r="I1319" s="1">
        <v>28</v>
      </c>
      <c r="L1319" s="1">
        <v>3</v>
      </c>
      <c r="M1319" s="1" t="s">
        <v>1211</v>
      </c>
      <c r="N1319" s="1" t="s">
        <v>7390</v>
      </c>
      <c r="T1319" s="1" t="s">
        <v>8817</v>
      </c>
      <c r="U1319" s="1" t="s">
        <v>110</v>
      </c>
      <c r="V1319" s="1" t="s">
        <v>4271</v>
      </c>
      <c r="W1319" s="1" t="s">
        <v>97</v>
      </c>
      <c r="X1319" s="1" t="s">
        <v>8818</v>
      </c>
      <c r="Y1319" s="1" t="s">
        <v>666</v>
      </c>
      <c r="Z1319" s="1" t="s">
        <v>4434</v>
      </c>
      <c r="AC1319" s="1">
        <v>41</v>
      </c>
      <c r="AD1319" s="1" t="s">
        <v>299</v>
      </c>
      <c r="AE1319" s="1" t="s">
        <v>5202</v>
      </c>
      <c r="AJ1319" s="1" t="s">
        <v>17</v>
      </c>
      <c r="AK1319" s="1" t="s">
        <v>5254</v>
      </c>
      <c r="AL1319" s="1" t="s">
        <v>88</v>
      </c>
      <c r="AM1319" s="1" t="s">
        <v>7489</v>
      </c>
      <c r="AT1319" s="1" t="s">
        <v>110</v>
      </c>
      <c r="AU1319" s="1" t="s">
        <v>4271</v>
      </c>
      <c r="AV1319" s="1" t="s">
        <v>2709</v>
      </c>
      <c r="AW1319" s="1" t="s">
        <v>5492</v>
      </c>
      <c r="BG1319" s="1" t="s">
        <v>110</v>
      </c>
      <c r="BH1319" s="1" t="s">
        <v>4271</v>
      </c>
      <c r="BI1319" s="1" t="s">
        <v>1477</v>
      </c>
      <c r="BJ1319" s="1" t="s">
        <v>5527</v>
      </c>
      <c r="BK1319" s="1" t="s">
        <v>855</v>
      </c>
      <c r="BL1319" s="1" t="s">
        <v>5338</v>
      </c>
      <c r="BM1319" s="1" t="s">
        <v>2710</v>
      </c>
      <c r="BN1319" s="1" t="s">
        <v>6095</v>
      </c>
      <c r="BO1319" s="1" t="s">
        <v>110</v>
      </c>
      <c r="BP1319" s="1" t="s">
        <v>4271</v>
      </c>
      <c r="BQ1319" s="1" t="s">
        <v>3499</v>
      </c>
      <c r="BR1319" s="1" t="s">
        <v>6976</v>
      </c>
      <c r="BS1319" s="1" t="s">
        <v>95</v>
      </c>
      <c r="BT1319" s="1" t="s">
        <v>5256</v>
      </c>
    </row>
    <row r="1320" spans="1:72" ht="13.5" customHeight="1">
      <c r="A1320" s="5" t="str">
        <f t="shared" si="67"/>
        <v>1861_화현내_0196</v>
      </c>
      <c r="B1320" s="1">
        <v>1861</v>
      </c>
      <c r="C1320" s="1" t="s">
        <v>9339</v>
      </c>
      <c r="D1320" s="1" t="s">
        <v>9340</v>
      </c>
      <c r="E1320" s="1">
        <v>1319</v>
      </c>
      <c r="F1320" s="1">
        <v>6</v>
      </c>
      <c r="G1320" s="1" t="s">
        <v>2529</v>
      </c>
      <c r="H1320" s="1" t="s">
        <v>4196</v>
      </c>
      <c r="I1320" s="1">
        <v>28</v>
      </c>
      <c r="L1320" s="1">
        <v>3</v>
      </c>
      <c r="M1320" s="1" t="s">
        <v>1211</v>
      </c>
      <c r="N1320" s="1" t="s">
        <v>7390</v>
      </c>
      <c r="S1320" s="1" t="s">
        <v>49</v>
      </c>
      <c r="T1320" s="1" t="s">
        <v>967</v>
      </c>
      <c r="W1320" s="1" t="s">
        <v>135</v>
      </c>
      <c r="X1320" s="1" t="s">
        <v>8873</v>
      </c>
      <c r="Y1320" s="1" t="s">
        <v>10</v>
      </c>
      <c r="Z1320" s="1" t="s">
        <v>4364</v>
      </c>
      <c r="AC1320" s="1">
        <v>41</v>
      </c>
      <c r="AD1320" s="1" t="s">
        <v>299</v>
      </c>
      <c r="AE1320" s="1" t="s">
        <v>5202</v>
      </c>
      <c r="AJ1320" s="1" t="s">
        <v>17</v>
      </c>
      <c r="AK1320" s="1" t="s">
        <v>5254</v>
      </c>
      <c r="AL1320" s="1" t="s">
        <v>74</v>
      </c>
      <c r="AM1320" s="1" t="s">
        <v>4740</v>
      </c>
      <c r="AT1320" s="1" t="s">
        <v>110</v>
      </c>
      <c r="AU1320" s="1" t="s">
        <v>4271</v>
      </c>
      <c r="AV1320" s="1" t="s">
        <v>3500</v>
      </c>
      <c r="AW1320" s="1" t="s">
        <v>5499</v>
      </c>
      <c r="BG1320" s="1" t="s">
        <v>110</v>
      </c>
      <c r="BH1320" s="1" t="s">
        <v>4271</v>
      </c>
      <c r="BI1320" s="1" t="s">
        <v>3248</v>
      </c>
      <c r="BJ1320" s="1" t="s">
        <v>6076</v>
      </c>
      <c r="BK1320" s="1" t="s">
        <v>110</v>
      </c>
      <c r="BL1320" s="1" t="s">
        <v>4271</v>
      </c>
      <c r="BM1320" s="1" t="s">
        <v>2609</v>
      </c>
      <c r="BN1320" s="1" t="s">
        <v>6188</v>
      </c>
      <c r="BO1320" s="1" t="s">
        <v>105</v>
      </c>
      <c r="BP1320" s="1" t="s">
        <v>4280</v>
      </c>
      <c r="BQ1320" s="1" t="s">
        <v>3501</v>
      </c>
      <c r="BR1320" s="1" t="s">
        <v>6975</v>
      </c>
      <c r="BS1320" s="1" t="s">
        <v>41</v>
      </c>
      <c r="BT1320" s="1" t="s">
        <v>5259</v>
      </c>
    </row>
    <row r="1321" spans="1:29" ht="13.5" customHeight="1">
      <c r="A1321" s="5" t="str">
        <f t="shared" si="67"/>
        <v>1861_화현내_0196</v>
      </c>
      <c r="B1321" s="1">
        <v>1861</v>
      </c>
      <c r="C1321" s="1" t="s">
        <v>9339</v>
      </c>
      <c r="D1321" s="1" t="s">
        <v>9340</v>
      </c>
      <c r="E1321" s="1">
        <v>1320</v>
      </c>
      <c r="F1321" s="1">
        <v>6</v>
      </c>
      <c r="G1321" s="1" t="s">
        <v>2529</v>
      </c>
      <c r="H1321" s="1" t="s">
        <v>4196</v>
      </c>
      <c r="I1321" s="1">
        <v>28</v>
      </c>
      <c r="L1321" s="1">
        <v>3</v>
      </c>
      <c r="M1321" s="1" t="s">
        <v>1211</v>
      </c>
      <c r="N1321" s="1" t="s">
        <v>7390</v>
      </c>
      <c r="S1321" s="1" t="s">
        <v>131</v>
      </c>
      <c r="T1321" s="1" t="s">
        <v>4263</v>
      </c>
      <c r="Y1321" s="1" t="s">
        <v>3502</v>
      </c>
      <c r="Z1321" s="1" t="s">
        <v>4595</v>
      </c>
      <c r="AC1321" s="1">
        <v>38</v>
      </c>
    </row>
    <row r="1322" spans="1:29" ht="13.5" customHeight="1">
      <c r="A1322" s="5" t="str">
        <f t="shared" si="67"/>
        <v>1861_화현내_0196</v>
      </c>
      <c r="B1322" s="1">
        <v>1861</v>
      </c>
      <c r="C1322" s="1" t="s">
        <v>9339</v>
      </c>
      <c r="D1322" s="1" t="s">
        <v>9340</v>
      </c>
      <c r="E1322" s="1">
        <v>1321</v>
      </c>
      <c r="F1322" s="1">
        <v>6</v>
      </c>
      <c r="G1322" s="1" t="s">
        <v>2529</v>
      </c>
      <c r="H1322" s="1" t="s">
        <v>4196</v>
      </c>
      <c r="I1322" s="1">
        <v>28</v>
      </c>
      <c r="L1322" s="1">
        <v>3</v>
      </c>
      <c r="M1322" s="1" t="s">
        <v>1211</v>
      </c>
      <c r="N1322" s="1" t="s">
        <v>7390</v>
      </c>
      <c r="S1322" s="1" t="s">
        <v>96</v>
      </c>
      <c r="T1322" s="1" t="s">
        <v>4261</v>
      </c>
      <c r="W1322" s="1" t="s">
        <v>160</v>
      </c>
      <c r="X1322" s="1" t="s">
        <v>4340</v>
      </c>
      <c r="Y1322" s="1" t="s">
        <v>10</v>
      </c>
      <c r="Z1322" s="1" t="s">
        <v>4364</v>
      </c>
      <c r="AC1322" s="1">
        <v>81</v>
      </c>
    </row>
    <row r="1323" spans="1:72" ht="13.5" customHeight="1">
      <c r="A1323" s="5" t="str">
        <f t="shared" si="67"/>
        <v>1861_화현내_0196</v>
      </c>
      <c r="B1323" s="1">
        <v>1861</v>
      </c>
      <c r="C1323" s="1" t="s">
        <v>9339</v>
      </c>
      <c r="D1323" s="1" t="s">
        <v>9340</v>
      </c>
      <c r="E1323" s="1">
        <v>1322</v>
      </c>
      <c r="F1323" s="1">
        <v>6</v>
      </c>
      <c r="G1323" s="1" t="s">
        <v>2529</v>
      </c>
      <c r="H1323" s="1" t="s">
        <v>4196</v>
      </c>
      <c r="I1323" s="1">
        <v>28</v>
      </c>
      <c r="L1323" s="1">
        <v>4</v>
      </c>
      <c r="M1323" s="1" t="s">
        <v>8553</v>
      </c>
      <c r="N1323" s="1" t="s">
        <v>8554</v>
      </c>
      <c r="T1323" s="1" t="s">
        <v>9095</v>
      </c>
      <c r="U1323" s="1" t="s">
        <v>110</v>
      </c>
      <c r="V1323" s="1" t="s">
        <v>4271</v>
      </c>
      <c r="W1323" s="1" t="s">
        <v>97</v>
      </c>
      <c r="X1323" s="1" t="s">
        <v>9263</v>
      </c>
      <c r="Y1323" s="1" t="s">
        <v>3503</v>
      </c>
      <c r="Z1323" s="1" t="s">
        <v>4594</v>
      </c>
      <c r="AC1323" s="1">
        <v>68</v>
      </c>
      <c r="AD1323" s="1" t="s">
        <v>311</v>
      </c>
      <c r="AE1323" s="1" t="s">
        <v>5191</v>
      </c>
      <c r="AJ1323" s="1" t="s">
        <v>17</v>
      </c>
      <c r="AK1323" s="1" t="s">
        <v>5254</v>
      </c>
      <c r="AL1323" s="1" t="s">
        <v>88</v>
      </c>
      <c r="AM1323" s="1" t="s">
        <v>7489</v>
      </c>
      <c r="AT1323" s="1" t="s">
        <v>110</v>
      </c>
      <c r="AU1323" s="1" t="s">
        <v>4271</v>
      </c>
      <c r="AV1323" s="1" t="s">
        <v>2793</v>
      </c>
      <c r="AW1323" s="1" t="s">
        <v>7502</v>
      </c>
      <c r="BG1323" s="1" t="s">
        <v>1304</v>
      </c>
      <c r="BH1323" s="1" t="s">
        <v>5334</v>
      </c>
      <c r="BI1323" s="1" t="s">
        <v>2673</v>
      </c>
      <c r="BJ1323" s="1" t="s">
        <v>6030</v>
      </c>
      <c r="BK1323" s="1" t="s">
        <v>1304</v>
      </c>
      <c r="BL1323" s="1" t="s">
        <v>5334</v>
      </c>
      <c r="BM1323" s="1" t="s">
        <v>2930</v>
      </c>
      <c r="BN1323" s="1" t="s">
        <v>6514</v>
      </c>
      <c r="BO1323" s="1" t="s">
        <v>2757</v>
      </c>
      <c r="BP1323" s="1" t="s">
        <v>5340</v>
      </c>
      <c r="BQ1323" s="1" t="s">
        <v>2795</v>
      </c>
      <c r="BR1323" s="1" t="s">
        <v>6974</v>
      </c>
      <c r="BS1323" s="1" t="s">
        <v>130</v>
      </c>
      <c r="BT1323" s="1" t="s">
        <v>5257</v>
      </c>
    </row>
    <row r="1324" spans="1:72" ht="13.5" customHeight="1">
      <c r="A1324" s="5" t="str">
        <f t="shared" si="67"/>
        <v>1861_화현내_0196</v>
      </c>
      <c r="B1324" s="1">
        <v>1861</v>
      </c>
      <c r="C1324" s="1" t="s">
        <v>9339</v>
      </c>
      <c r="D1324" s="1" t="s">
        <v>9340</v>
      </c>
      <c r="E1324" s="1">
        <v>1323</v>
      </c>
      <c r="F1324" s="1">
        <v>6</v>
      </c>
      <c r="G1324" s="1" t="s">
        <v>2529</v>
      </c>
      <c r="H1324" s="1" t="s">
        <v>4196</v>
      </c>
      <c r="I1324" s="1">
        <v>28</v>
      </c>
      <c r="L1324" s="1">
        <v>4</v>
      </c>
      <c r="M1324" s="1" t="s">
        <v>8553</v>
      </c>
      <c r="N1324" s="1" t="s">
        <v>8554</v>
      </c>
      <c r="S1324" s="1" t="s">
        <v>49</v>
      </c>
      <c r="T1324" s="1" t="s">
        <v>967</v>
      </c>
      <c r="W1324" s="1" t="s">
        <v>97</v>
      </c>
      <c r="X1324" s="1" t="s">
        <v>9263</v>
      </c>
      <c r="Y1324" s="1" t="s">
        <v>10</v>
      </c>
      <c r="Z1324" s="1" t="s">
        <v>4364</v>
      </c>
      <c r="AC1324" s="1">
        <v>68</v>
      </c>
      <c r="AJ1324" s="1" t="s">
        <v>17</v>
      </c>
      <c r="AK1324" s="1" t="s">
        <v>5254</v>
      </c>
      <c r="AL1324" s="1" t="s">
        <v>125</v>
      </c>
      <c r="AM1324" s="1" t="s">
        <v>5270</v>
      </c>
      <c r="AT1324" s="1" t="s">
        <v>105</v>
      </c>
      <c r="AU1324" s="1" t="s">
        <v>4280</v>
      </c>
      <c r="AV1324" s="1" t="s">
        <v>3504</v>
      </c>
      <c r="AW1324" s="1" t="s">
        <v>5498</v>
      </c>
      <c r="BG1324" s="1" t="s">
        <v>105</v>
      </c>
      <c r="BH1324" s="1" t="s">
        <v>4280</v>
      </c>
      <c r="BI1324" s="1" t="s">
        <v>3505</v>
      </c>
      <c r="BJ1324" s="1" t="s">
        <v>6075</v>
      </c>
      <c r="BK1324" s="1" t="s">
        <v>105</v>
      </c>
      <c r="BL1324" s="1" t="s">
        <v>4280</v>
      </c>
      <c r="BM1324" s="1" t="s">
        <v>3506</v>
      </c>
      <c r="BN1324" s="1" t="s">
        <v>6353</v>
      </c>
      <c r="BO1324" s="1" t="s">
        <v>105</v>
      </c>
      <c r="BP1324" s="1" t="s">
        <v>4280</v>
      </c>
      <c r="BQ1324" s="1" t="s">
        <v>3391</v>
      </c>
      <c r="BR1324" s="1" t="s">
        <v>6973</v>
      </c>
      <c r="BS1324" s="1" t="s">
        <v>41</v>
      </c>
      <c r="BT1324" s="1" t="s">
        <v>5259</v>
      </c>
    </row>
    <row r="1325" spans="1:29" ht="13.5" customHeight="1">
      <c r="A1325" s="5" t="str">
        <f t="shared" si="67"/>
        <v>1861_화현내_0196</v>
      </c>
      <c r="B1325" s="1">
        <v>1861</v>
      </c>
      <c r="C1325" s="1" t="s">
        <v>9339</v>
      </c>
      <c r="D1325" s="1" t="s">
        <v>9340</v>
      </c>
      <c r="E1325" s="1">
        <v>1324</v>
      </c>
      <c r="F1325" s="1">
        <v>6</v>
      </c>
      <c r="G1325" s="1" t="s">
        <v>2529</v>
      </c>
      <c r="H1325" s="1" t="s">
        <v>4196</v>
      </c>
      <c r="I1325" s="1">
        <v>28</v>
      </c>
      <c r="L1325" s="1">
        <v>4</v>
      </c>
      <c r="M1325" s="1" t="s">
        <v>8553</v>
      </c>
      <c r="N1325" s="1" t="s">
        <v>8554</v>
      </c>
      <c r="S1325" s="1" t="s">
        <v>181</v>
      </c>
      <c r="T1325" s="1" t="s">
        <v>4259</v>
      </c>
      <c r="Y1325" s="1" t="s">
        <v>3143</v>
      </c>
      <c r="Z1325" s="1" t="s">
        <v>4593</v>
      </c>
      <c r="AC1325" s="1">
        <v>26</v>
      </c>
    </row>
    <row r="1326" spans="1:29" ht="13.5" customHeight="1">
      <c r="A1326" s="5" t="str">
        <f t="shared" si="67"/>
        <v>1861_화현내_0196</v>
      </c>
      <c r="B1326" s="1">
        <v>1861</v>
      </c>
      <c r="C1326" s="1" t="s">
        <v>9339</v>
      </c>
      <c r="D1326" s="1" t="s">
        <v>9340</v>
      </c>
      <c r="E1326" s="1">
        <v>1325</v>
      </c>
      <c r="F1326" s="1">
        <v>6</v>
      </c>
      <c r="G1326" s="1" t="s">
        <v>2529</v>
      </c>
      <c r="H1326" s="1" t="s">
        <v>4196</v>
      </c>
      <c r="I1326" s="1">
        <v>28</v>
      </c>
      <c r="L1326" s="1">
        <v>4</v>
      </c>
      <c r="M1326" s="1" t="s">
        <v>8553</v>
      </c>
      <c r="N1326" s="1" t="s">
        <v>8554</v>
      </c>
      <c r="S1326" s="1" t="s">
        <v>184</v>
      </c>
      <c r="T1326" s="1" t="s">
        <v>4260</v>
      </c>
      <c r="W1326" s="1" t="s">
        <v>97</v>
      </c>
      <c r="X1326" s="1" t="s">
        <v>9263</v>
      </c>
      <c r="Y1326" s="1" t="s">
        <v>10</v>
      </c>
      <c r="Z1326" s="1" t="s">
        <v>4364</v>
      </c>
      <c r="AC1326" s="1">
        <v>26</v>
      </c>
    </row>
    <row r="1327" spans="1:72" ht="13.5" customHeight="1">
      <c r="A1327" s="5" t="str">
        <f aca="true" t="shared" si="68" ref="A1327:A1346">HYPERLINK("http://kyu.snu.ac.kr/sdhj/index.jsp?type=hj/GK14782_00IH_0001_0197.jpg","1861_화현내_0197")</f>
        <v>1861_화현내_0197</v>
      </c>
      <c r="B1327" s="1">
        <v>1861</v>
      </c>
      <c r="C1327" s="1" t="s">
        <v>9339</v>
      </c>
      <c r="D1327" s="1" t="s">
        <v>9340</v>
      </c>
      <c r="E1327" s="1">
        <v>1326</v>
      </c>
      <c r="F1327" s="1">
        <v>6</v>
      </c>
      <c r="G1327" s="1" t="s">
        <v>2529</v>
      </c>
      <c r="H1327" s="1" t="s">
        <v>4196</v>
      </c>
      <c r="I1327" s="1">
        <v>28</v>
      </c>
      <c r="L1327" s="1">
        <v>5</v>
      </c>
      <c r="M1327" s="1" t="s">
        <v>8555</v>
      </c>
      <c r="N1327" s="1" t="s">
        <v>8556</v>
      </c>
      <c r="O1327" s="1" t="s">
        <v>6</v>
      </c>
      <c r="P1327" s="1" t="s">
        <v>4255</v>
      </c>
      <c r="T1327" s="1" t="s">
        <v>9264</v>
      </c>
      <c r="U1327" s="1" t="s">
        <v>110</v>
      </c>
      <c r="V1327" s="1" t="s">
        <v>4271</v>
      </c>
      <c r="W1327" s="1" t="s">
        <v>288</v>
      </c>
      <c r="X1327" s="1" t="s">
        <v>4347</v>
      </c>
      <c r="Y1327" s="1" t="s">
        <v>3507</v>
      </c>
      <c r="Z1327" s="1" t="s">
        <v>4592</v>
      </c>
      <c r="AC1327" s="1">
        <v>27</v>
      </c>
      <c r="AD1327" s="1" t="s">
        <v>224</v>
      </c>
      <c r="AE1327" s="1" t="s">
        <v>5244</v>
      </c>
      <c r="AJ1327" s="1" t="s">
        <v>17</v>
      </c>
      <c r="AK1327" s="1" t="s">
        <v>5254</v>
      </c>
      <c r="AL1327" s="1" t="s">
        <v>1742</v>
      </c>
      <c r="AM1327" s="1" t="s">
        <v>5268</v>
      </c>
      <c r="AT1327" s="1" t="s">
        <v>110</v>
      </c>
      <c r="AU1327" s="1" t="s">
        <v>4271</v>
      </c>
      <c r="AV1327" s="1" t="s">
        <v>3010</v>
      </c>
      <c r="AW1327" s="1" t="s">
        <v>7506</v>
      </c>
      <c r="BG1327" s="1" t="s">
        <v>110</v>
      </c>
      <c r="BH1327" s="1" t="s">
        <v>4271</v>
      </c>
      <c r="BI1327" s="1" t="s">
        <v>313</v>
      </c>
      <c r="BJ1327" s="1" t="s">
        <v>5934</v>
      </c>
      <c r="BK1327" s="1" t="s">
        <v>110</v>
      </c>
      <c r="BL1327" s="1" t="s">
        <v>4271</v>
      </c>
      <c r="BM1327" s="1" t="s">
        <v>3011</v>
      </c>
      <c r="BN1327" s="1" t="s">
        <v>6501</v>
      </c>
      <c r="BO1327" s="1" t="s">
        <v>1304</v>
      </c>
      <c r="BP1327" s="1" t="s">
        <v>5334</v>
      </c>
      <c r="BQ1327" s="1" t="s">
        <v>3012</v>
      </c>
      <c r="BR1327" s="1" t="s">
        <v>9215</v>
      </c>
      <c r="BS1327" s="1" t="s">
        <v>95</v>
      </c>
      <c r="BT1327" s="1" t="s">
        <v>5256</v>
      </c>
    </row>
    <row r="1328" spans="1:72" ht="13.5" customHeight="1">
      <c r="A1328" s="5" t="str">
        <f t="shared" si="68"/>
        <v>1861_화현내_0197</v>
      </c>
      <c r="B1328" s="1">
        <v>1861</v>
      </c>
      <c r="C1328" s="1" t="s">
        <v>9339</v>
      </c>
      <c r="D1328" s="1" t="s">
        <v>9340</v>
      </c>
      <c r="E1328" s="1">
        <v>1327</v>
      </c>
      <c r="F1328" s="1">
        <v>6</v>
      </c>
      <c r="G1328" s="1" t="s">
        <v>2529</v>
      </c>
      <c r="H1328" s="1" t="s">
        <v>4196</v>
      </c>
      <c r="I1328" s="1">
        <v>28</v>
      </c>
      <c r="L1328" s="1">
        <v>5</v>
      </c>
      <c r="M1328" s="1" t="s">
        <v>8555</v>
      </c>
      <c r="N1328" s="1" t="s">
        <v>8556</v>
      </c>
      <c r="S1328" s="1" t="s">
        <v>49</v>
      </c>
      <c r="T1328" s="1" t="s">
        <v>967</v>
      </c>
      <c r="W1328" s="1" t="s">
        <v>97</v>
      </c>
      <c r="X1328" s="1" t="s">
        <v>9265</v>
      </c>
      <c r="Y1328" s="1" t="s">
        <v>10</v>
      </c>
      <c r="Z1328" s="1" t="s">
        <v>4364</v>
      </c>
      <c r="AC1328" s="1">
        <v>27</v>
      </c>
      <c r="AD1328" s="1" t="s">
        <v>224</v>
      </c>
      <c r="AE1328" s="1" t="s">
        <v>5244</v>
      </c>
      <c r="AJ1328" s="1" t="s">
        <v>17</v>
      </c>
      <c r="AK1328" s="1" t="s">
        <v>5254</v>
      </c>
      <c r="AL1328" s="1" t="s">
        <v>88</v>
      </c>
      <c r="AM1328" s="1" t="s">
        <v>7489</v>
      </c>
      <c r="AT1328" s="1" t="s">
        <v>105</v>
      </c>
      <c r="AU1328" s="1" t="s">
        <v>4280</v>
      </c>
      <c r="AV1328" s="1" t="s">
        <v>3508</v>
      </c>
      <c r="AW1328" s="1" t="s">
        <v>5497</v>
      </c>
      <c r="BG1328" s="1" t="s">
        <v>105</v>
      </c>
      <c r="BH1328" s="1" t="s">
        <v>4280</v>
      </c>
      <c r="BI1328" s="1" t="s">
        <v>3509</v>
      </c>
      <c r="BJ1328" s="1" t="s">
        <v>7378</v>
      </c>
      <c r="BM1328" s="1" t="s">
        <v>3510</v>
      </c>
      <c r="BN1328" s="1" t="s">
        <v>5895</v>
      </c>
      <c r="BO1328" s="1" t="s">
        <v>105</v>
      </c>
      <c r="BP1328" s="1" t="s">
        <v>4280</v>
      </c>
      <c r="BQ1328" s="1" t="s">
        <v>3511</v>
      </c>
      <c r="BR1328" s="1" t="s">
        <v>7587</v>
      </c>
      <c r="BS1328" s="1" t="s">
        <v>88</v>
      </c>
      <c r="BT1328" s="1" t="s">
        <v>7489</v>
      </c>
    </row>
    <row r="1329" spans="1:31" ht="13.5" customHeight="1">
      <c r="A1329" s="5" t="str">
        <f t="shared" si="68"/>
        <v>1861_화현내_0197</v>
      </c>
      <c r="B1329" s="1">
        <v>1861</v>
      </c>
      <c r="C1329" s="1" t="s">
        <v>9339</v>
      </c>
      <c r="D1329" s="1" t="s">
        <v>9340</v>
      </c>
      <c r="E1329" s="1">
        <v>1328</v>
      </c>
      <c r="F1329" s="1">
        <v>6</v>
      </c>
      <c r="G1329" s="1" t="s">
        <v>2529</v>
      </c>
      <c r="H1329" s="1" t="s">
        <v>4196</v>
      </c>
      <c r="I1329" s="1">
        <v>28</v>
      </c>
      <c r="L1329" s="1">
        <v>5</v>
      </c>
      <c r="M1329" s="1" t="s">
        <v>8555</v>
      </c>
      <c r="N1329" s="1" t="s">
        <v>8556</v>
      </c>
      <c r="S1329" s="1" t="s">
        <v>297</v>
      </c>
      <c r="T1329" s="1" t="s">
        <v>4258</v>
      </c>
      <c r="AC1329" s="1">
        <v>7</v>
      </c>
      <c r="AD1329" s="1" t="s">
        <v>311</v>
      </c>
      <c r="AE1329" s="1" t="s">
        <v>5191</v>
      </c>
    </row>
    <row r="1330" spans="1:72" ht="13.5" customHeight="1">
      <c r="A1330" s="5" t="str">
        <f t="shared" si="68"/>
        <v>1861_화현내_0197</v>
      </c>
      <c r="B1330" s="1">
        <v>1861</v>
      </c>
      <c r="C1330" s="1" t="s">
        <v>9339</v>
      </c>
      <c r="D1330" s="1" t="s">
        <v>9340</v>
      </c>
      <c r="E1330" s="1">
        <v>1329</v>
      </c>
      <c r="F1330" s="1">
        <v>6</v>
      </c>
      <c r="G1330" s="1" t="s">
        <v>2529</v>
      </c>
      <c r="H1330" s="1" t="s">
        <v>4196</v>
      </c>
      <c r="I1330" s="1">
        <v>29</v>
      </c>
      <c r="J1330" s="1" t="s">
        <v>3512</v>
      </c>
      <c r="K1330" s="1" t="s">
        <v>7418</v>
      </c>
      <c r="L1330" s="1">
        <v>1</v>
      </c>
      <c r="M1330" s="1" t="s">
        <v>8557</v>
      </c>
      <c r="N1330" s="1" t="s">
        <v>8558</v>
      </c>
      <c r="T1330" s="1" t="s">
        <v>8783</v>
      </c>
      <c r="U1330" s="1" t="s">
        <v>110</v>
      </c>
      <c r="V1330" s="1" t="s">
        <v>4271</v>
      </c>
      <c r="W1330" s="1" t="s">
        <v>2653</v>
      </c>
      <c r="X1330" s="1" t="s">
        <v>4345</v>
      </c>
      <c r="Y1330" s="1" t="s">
        <v>3513</v>
      </c>
      <c r="Z1330" s="1" t="s">
        <v>4591</v>
      </c>
      <c r="AC1330" s="1">
        <v>18</v>
      </c>
      <c r="AD1330" s="1" t="s">
        <v>188</v>
      </c>
      <c r="AE1330" s="1" t="s">
        <v>5193</v>
      </c>
      <c r="AJ1330" s="1" t="s">
        <v>17</v>
      </c>
      <c r="AK1330" s="1" t="s">
        <v>5254</v>
      </c>
      <c r="AL1330" s="1" t="s">
        <v>914</v>
      </c>
      <c r="AM1330" s="1" t="s">
        <v>5284</v>
      </c>
      <c r="AT1330" s="1" t="s">
        <v>110</v>
      </c>
      <c r="AU1330" s="1" t="s">
        <v>4271</v>
      </c>
      <c r="AV1330" s="1" t="s">
        <v>3514</v>
      </c>
      <c r="AW1330" s="1" t="s">
        <v>4389</v>
      </c>
      <c r="BG1330" s="1" t="s">
        <v>110</v>
      </c>
      <c r="BH1330" s="1" t="s">
        <v>4271</v>
      </c>
      <c r="BI1330" s="1" t="s">
        <v>2958</v>
      </c>
      <c r="BJ1330" s="1" t="s">
        <v>5510</v>
      </c>
      <c r="BK1330" s="1" t="s">
        <v>110</v>
      </c>
      <c r="BL1330" s="1" t="s">
        <v>4271</v>
      </c>
      <c r="BM1330" s="1" t="s">
        <v>3515</v>
      </c>
      <c r="BN1330" s="1" t="s">
        <v>6546</v>
      </c>
      <c r="BO1330" s="1" t="s">
        <v>105</v>
      </c>
      <c r="BP1330" s="1" t="s">
        <v>4280</v>
      </c>
      <c r="BQ1330" s="1" t="s">
        <v>3516</v>
      </c>
      <c r="BR1330" s="1" t="s">
        <v>7725</v>
      </c>
      <c r="BS1330" s="1" t="s">
        <v>95</v>
      </c>
      <c r="BT1330" s="1" t="s">
        <v>5256</v>
      </c>
    </row>
    <row r="1331" spans="1:29" ht="13.5" customHeight="1">
      <c r="A1331" s="5" t="str">
        <f t="shared" si="68"/>
        <v>1861_화현내_0197</v>
      </c>
      <c r="B1331" s="1">
        <v>1861</v>
      </c>
      <c r="C1331" s="1" t="s">
        <v>9339</v>
      </c>
      <c r="D1331" s="1" t="s">
        <v>9340</v>
      </c>
      <c r="E1331" s="1">
        <v>1330</v>
      </c>
      <c r="F1331" s="1">
        <v>6</v>
      </c>
      <c r="G1331" s="1" t="s">
        <v>2529</v>
      </c>
      <c r="H1331" s="1" t="s">
        <v>4196</v>
      </c>
      <c r="I1331" s="1">
        <v>29</v>
      </c>
      <c r="L1331" s="1">
        <v>1</v>
      </c>
      <c r="M1331" s="1" t="s">
        <v>8557</v>
      </c>
      <c r="N1331" s="1" t="s">
        <v>8558</v>
      </c>
      <c r="S1331" s="1" t="s">
        <v>96</v>
      </c>
      <c r="T1331" s="1" t="s">
        <v>4261</v>
      </c>
      <c r="W1331" s="1" t="s">
        <v>135</v>
      </c>
      <c r="X1331" s="1" t="s">
        <v>9044</v>
      </c>
      <c r="Y1331" s="1" t="s">
        <v>10</v>
      </c>
      <c r="Z1331" s="1" t="s">
        <v>4364</v>
      </c>
      <c r="AC1331" s="1">
        <v>46</v>
      </c>
    </row>
    <row r="1332" spans="1:29" ht="13.5" customHeight="1">
      <c r="A1332" s="5" t="str">
        <f t="shared" si="68"/>
        <v>1861_화현내_0197</v>
      </c>
      <c r="B1332" s="1">
        <v>1861</v>
      </c>
      <c r="C1332" s="1" t="s">
        <v>9339</v>
      </c>
      <c r="D1332" s="1" t="s">
        <v>9340</v>
      </c>
      <c r="E1332" s="1">
        <v>1331</v>
      </c>
      <c r="F1332" s="1">
        <v>6</v>
      </c>
      <c r="G1332" s="1" t="s">
        <v>2529</v>
      </c>
      <c r="H1332" s="1" t="s">
        <v>4196</v>
      </c>
      <c r="I1332" s="1">
        <v>29</v>
      </c>
      <c r="L1332" s="1">
        <v>1</v>
      </c>
      <c r="M1332" s="1" t="s">
        <v>8557</v>
      </c>
      <c r="N1332" s="1" t="s">
        <v>8558</v>
      </c>
      <c r="S1332" s="1" t="s">
        <v>131</v>
      </c>
      <c r="T1332" s="1" t="s">
        <v>4263</v>
      </c>
      <c r="Y1332" s="1" t="s">
        <v>3517</v>
      </c>
      <c r="Z1332" s="1" t="s">
        <v>4590</v>
      </c>
      <c r="AC1332" s="1">
        <v>8</v>
      </c>
    </row>
    <row r="1333" spans="1:72" ht="13.5" customHeight="1">
      <c r="A1333" s="5" t="str">
        <f t="shared" si="68"/>
        <v>1861_화현내_0197</v>
      </c>
      <c r="B1333" s="1">
        <v>1861</v>
      </c>
      <c r="C1333" s="1" t="s">
        <v>9339</v>
      </c>
      <c r="D1333" s="1" t="s">
        <v>9340</v>
      </c>
      <c r="E1333" s="1">
        <v>1332</v>
      </c>
      <c r="F1333" s="1">
        <v>6</v>
      </c>
      <c r="G1333" s="1" t="s">
        <v>2529</v>
      </c>
      <c r="H1333" s="1" t="s">
        <v>4196</v>
      </c>
      <c r="I1333" s="1">
        <v>29</v>
      </c>
      <c r="L1333" s="1">
        <v>2</v>
      </c>
      <c r="M1333" s="1" t="s">
        <v>8559</v>
      </c>
      <c r="N1333" s="1" t="s">
        <v>8560</v>
      </c>
      <c r="T1333" s="1" t="s">
        <v>8757</v>
      </c>
      <c r="U1333" s="1" t="s">
        <v>110</v>
      </c>
      <c r="V1333" s="1" t="s">
        <v>4271</v>
      </c>
      <c r="W1333" s="1" t="s">
        <v>97</v>
      </c>
      <c r="X1333" s="1" t="s">
        <v>8758</v>
      </c>
      <c r="Y1333" s="1" t="s">
        <v>3518</v>
      </c>
      <c r="Z1333" s="1" t="s">
        <v>4589</v>
      </c>
      <c r="AC1333" s="1">
        <v>46</v>
      </c>
      <c r="AD1333" s="1" t="s">
        <v>90</v>
      </c>
      <c r="AE1333" s="1" t="s">
        <v>5195</v>
      </c>
      <c r="AJ1333" s="1" t="s">
        <v>17</v>
      </c>
      <c r="AK1333" s="1" t="s">
        <v>5254</v>
      </c>
      <c r="AL1333" s="1" t="s">
        <v>88</v>
      </c>
      <c r="AM1333" s="1" t="s">
        <v>7489</v>
      </c>
      <c r="AT1333" s="1" t="s">
        <v>528</v>
      </c>
      <c r="AU1333" s="1" t="s">
        <v>5335</v>
      </c>
      <c r="AV1333" s="1" t="s">
        <v>3519</v>
      </c>
      <c r="AW1333" s="1" t="s">
        <v>5496</v>
      </c>
      <c r="BG1333" s="1" t="s">
        <v>855</v>
      </c>
      <c r="BH1333" s="1" t="s">
        <v>5338</v>
      </c>
      <c r="BI1333" s="1" t="s">
        <v>3520</v>
      </c>
      <c r="BJ1333" s="1" t="s">
        <v>6074</v>
      </c>
      <c r="BK1333" s="1" t="s">
        <v>1304</v>
      </c>
      <c r="BL1333" s="1" t="s">
        <v>5334</v>
      </c>
      <c r="BM1333" s="1" t="s">
        <v>2930</v>
      </c>
      <c r="BN1333" s="1" t="s">
        <v>6514</v>
      </c>
      <c r="BO1333" s="1" t="s">
        <v>105</v>
      </c>
      <c r="BP1333" s="1" t="s">
        <v>4280</v>
      </c>
      <c r="BQ1333" s="1" t="s">
        <v>3521</v>
      </c>
      <c r="BR1333" s="1" t="s">
        <v>6972</v>
      </c>
      <c r="BS1333" s="1" t="s">
        <v>74</v>
      </c>
      <c r="BT1333" s="1" t="s">
        <v>4740</v>
      </c>
    </row>
    <row r="1334" spans="1:72" ht="13.5" customHeight="1">
      <c r="A1334" s="5" t="str">
        <f t="shared" si="68"/>
        <v>1861_화현내_0197</v>
      </c>
      <c r="B1334" s="1">
        <v>1861</v>
      </c>
      <c r="C1334" s="1" t="s">
        <v>9339</v>
      </c>
      <c r="D1334" s="1" t="s">
        <v>9340</v>
      </c>
      <c r="E1334" s="1">
        <v>1333</v>
      </c>
      <c r="F1334" s="1">
        <v>6</v>
      </c>
      <c r="G1334" s="1" t="s">
        <v>2529</v>
      </c>
      <c r="H1334" s="1" t="s">
        <v>4196</v>
      </c>
      <c r="I1334" s="1">
        <v>29</v>
      </c>
      <c r="L1334" s="1">
        <v>2</v>
      </c>
      <c r="M1334" s="1" t="s">
        <v>8559</v>
      </c>
      <c r="N1334" s="1" t="s">
        <v>8560</v>
      </c>
      <c r="S1334" s="1" t="s">
        <v>49</v>
      </c>
      <c r="T1334" s="1" t="s">
        <v>967</v>
      </c>
      <c r="W1334" s="1" t="s">
        <v>38</v>
      </c>
      <c r="X1334" s="1" t="s">
        <v>4338</v>
      </c>
      <c r="Y1334" s="1" t="s">
        <v>10</v>
      </c>
      <c r="Z1334" s="1" t="s">
        <v>4364</v>
      </c>
      <c r="AC1334" s="1">
        <v>41</v>
      </c>
      <c r="AD1334" s="1" t="s">
        <v>299</v>
      </c>
      <c r="AE1334" s="1" t="s">
        <v>5202</v>
      </c>
      <c r="AJ1334" s="1" t="s">
        <v>17</v>
      </c>
      <c r="AK1334" s="1" t="s">
        <v>5254</v>
      </c>
      <c r="AL1334" s="1" t="s">
        <v>41</v>
      </c>
      <c r="AM1334" s="1" t="s">
        <v>5259</v>
      </c>
      <c r="AT1334" s="1" t="s">
        <v>110</v>
      </c>
      <c r="AU1334" s="1" t="s">
        <v>4271</v>
      </c>
      <c r="AV1334" s="1" t="s">
        <v>3522</v>
      </c>
      <c r="AW1334" s="1" t="s">
        <v>5495</v>
      </c>
      <c r="BG1334" s="1" t="s">
        <v>110</v>
      </c>
      <c r="BH1334" s="1" t="s">
        <v>4271</v>
      </c>
      <c r="BI1334" s="1" t="s">
        <v>3523</v>
      </c>
      <c r="BJ1334" s="1" t="s">
        <v>6073</v>
      </c>
      <c r="BK1334" s="1" t="s">
        <v>110</v>
      </c>
      <c r="BL1334" s="1" t="s">
        <v>4271</v>
      </c>
      <c r="BM1334" s="1" t="s">
        <v>3524</v>
      </c>
      <c r="BN1334" s="1" t="s">
        <v>6545</v>
      </c>
      <c r="BO1334" s="1" t="s">
        <v>110</v>
      </c>
      <c r="BP1334" s="1" t="s">
        <v>4271</v>
      </c>
      <c r="BQ1334" s="1" t="s">
        <v>3525</v>
      </c>
      <c r="BR1334" s="1" t="s">
        <v>7729</v>
      </c>
      <c r="BS1334" s="1" t="s">
        <v>74</v>
      </c>
      <c r="BT1334" s="1" t="s">
        <v>4740</v>
      </c>
    </row>
    <row r="1335" spans="1:31" ht="13.5" customHeight="1">
      <c r="A1335" s="5" t="str">
        <f t="shared" si="68"/>
        <v>1861_화현내_0197</v>
      </c>
      <c r="B1335" s="1">
        <v>1861</v>
      </c>
      <c r="C1335" s="1" t="s">
        <v>9339</v>
      </c>
      <c r="D1335" s="1" t="s">
        <v>9340</v>
      </c>
      <c r="E1335" s="1">
        <v>1334</v>
      </c>
      <c r="F1335" s="1">
        <v>6</v>
      </c>
      <c r="G1335" s="1" t="s">
        <v>2529</v>
      </c>
      <c r="H1335" s="1" t="s">
        <v>4196</v>
      </c>
      <c r="I1335" s="1">
        <v>29</v>
      </c>
      <c r="L1335" s="1">
        <v>2</v>
      </c>
      <c r="M1335" s="1" t="s">
        <v>8559</v>
      </c>
      <c r="N1335" s="1" t="s">
        <v>8560</v>
      </c>
      <c r="S1335" s="1" t="s">
        <v>96</v>
      </c>
      <c r="T1335" s="1" t="s">
        <v>4261</v>
      </c>
      <c r="W1335" s="1" t="s">
        <v>72</v>
      </c>
      <c r="X1335" s="1" t="s">
        <v>4341</v>
      </c>
      <c r="Y1335" s="1" t="s">
        <v>10</v>
      </c>
      <c r="Z1335" s="1" t="s">
        <v>4364</v>
      </c>
      <c r="AC1335" s="1">
        <v>88</v>
      </c>
      <c r="AD1335" s="1" t="s">
        <v>575</v>
      </c>
      <c r="AE1335" s="1" t="s">
        <v>5211</v>
      </c>
    </row>
    <row r="1336" spans="1:31" ht="13.5" customHeight="1">
      <c r="A1336" s="5" t="str">
        <f t="shared" si="68"/>
        <v>1861_화현내_0197</v>
      </c>
      <c r="B1336" s="1">
        <v>1861</v>
      </c>
      <c r="C1336" s="1" t="s">
        <v>9339</v>
      </c>
      <c r="D1336" s="1" t="s">
        <v>9340</v>
      </c>
      <c r="E1336" s="1">
        <v>1335</v>
      </c>
      <c r="F1336" s="1">
        <v>6</v>
      </c>
      <c r="G1336" s="1" t="s">
        <v>2529</v>
      </c>
      <c r="H1336" s="1" t="s">
        <v>4196</v>
      </c>
      <c r="I1336" s="1">
        <v>29</v>
      </c>
      <c r="L1336" s="1">
        <v>2</v>
      </c>
      <c r="M1336" s="1" t="s">
        <v>8559</v>
      </c>
      <c r="N1336" s="1" t="s">
        <v>8560</v>
      </c>
      <c r="S1336" s="1" t="s">
        <v>181</v>
      </c>
      <c r="T1336" s="1" t="s">
        <v>4259</v>
      </c>
      <c r="Y1336" s="1" t="s">
        <v>3526</v>
      </c>
      <c r="Z1336" s="1" t="s">
        <v>4588</v>
      </c>
      <c r="AC1336" s="1">
        <v>15</v>
      </c>
      <c r="AD1336" s="1" t="s">
        <v>700</v>
      </c>
      <c r="AE1336" s="1" t="s">
        <v>5224</v>
      </c>
    </row>
    <row r="1337" spans="1:72" ht="13.5" customHeight="1">
      <c r="A1337" s="5" t="str">
        <f t="shared" si="68"/>
        <v>1861_화현내_0197</v>
      </c>
      <c r="B1337" s="1">
        <v>1861</v>
      </c>
      <c r="C1337" s="1" t="s">
        <v>9339</v>
      </c>
      <c r="D1337" s="1" t="s">
        <v>9340</v>
      </c>
      <c r="E1337" s="1">
        <v>1336</v>
      </c>
      <c r="F1337" s="1">
        <v>6</v>
      </c>
      <c r="G1337" s="1" t="s">
        <v>2529</v>
      </c>
      <c r="H1337" s="1" t="s">
        <v>4196</v>
      </c>
      <c r="I1337" s="1">
        <v>29</v>
      </c>
      <c r="L1337" s="1">
        <v>3</v>
      </c>
      <c r="M1337" s="1" t="s">
        <v>8561</v>
      </c>
      <c r="N1337" s="1" t="s">
        <v>8562</v>
      </c>
      <c r="T1337" s="1" t="s">
        <v>9010</v>
      </c>
      <c r="U1337" s="1" t="s">
        <v>110</v>
      </c>
      <c r="V1337" s="1" t="s">
        <v>4271</v>
      </c>
      <c r="W1337" s="1" t="s">
        <v>139</v>
      </c>
      <c r="X1337" s="1" t="s">
        <v>9204</v>
      </c>
      <c r="Y1337" s="1" t="s">
        <v>3527</v>
      </c>
      <c r="Z1337" s="1" t="s">
        <v>4587</v>
      </c>
      <c r="AC1337" s="1">
        <v>44</v>
      </c>
      <c r="AD1337" s="1" t="s">
        <v>65</v>
      </c>
      <c r="AE1337" s="1" t="s">
        <v>5142</v>
      </c>
      <c r="AJ1337" s="1" t="s">
        <v>17</v>
      </c>
      <c r="AK1337" s="1" t="s">
        <v>5254</v>
      </c>
      <c r="AL1337" s="1" t="s">
        <v>141</v>
      </c>
      <c r="AM1337" s="1" t="s">
        <v>5296</v>
      </c>
      <c r="AT1337" s="1" t="s">
        <v>110</v>
      </c>
      <c r="AU1337" s="1" t="s">
        <v>4271</v>
      </c>
      <c r="AV1337" s="1" t="s">
        <v>3528</v>
      </c>
      <c r="AW1337" s="1" t="s">
        <v>5396</v>
      </c>
      <c r="BG1337" s="1" t="s">
        <v>110</v>
      </c>
      <c r="BH1337" s="1" t="s">
        <v>4271</v>
      </c>
      <c r="BI1337" s="1" t="s">
        <v>2921</v>
      </c>
      <c r="BJ1337" s="1" t="s">
        <v>6054</v>
      </c>
      <c r="BK1337" s="1" t="s">
        <v>1503</v>
      </c>
      <c r="BL1337" s="1" t="s">
        <v>5336</v>
      </c>
      <c r="BM1337" s="1" t="s">
        <v>2922</v>
      </c>
      <c r="BN1337" s="1" t="s">
        <v>4352</v>
      </c>
      <c r="BO1337" s="1" t="s">
        <v>105</v>
      </c>
      <c r="BP1337" s="1" t="s">
        <v>4280</v>
      </c>
      <c r="BQ1337" s="1" t="s">
        <v>3529</v>
      </c>
      <c r="BR1337" s="1" t="s">
        <v>6971</v>
      </c>
      <c r="BS1337" s="1" t="s">
        <v>772</v>
      </c>
      <c r="BT1337" s="1" t="s">
        <v>5316</v>
      </c>
    </row>
    <row r="1338" spans="1:72" ht="13.5" customHeight="1">
      <c r="A1338" s="5" t="str">
        <f t="shared" si="68"/>
        <v>1861_화현내_0197</v>
      </c>
      <c r="B1338" s="1">
        <v>1861</v>
      </c>
      <c r="C1338" s="1" t="s">
        <v>9339</v>
      </c>
      <c r="D1338" s="1" t="s">
        <v>9340</v>
      </c>
      <c r="E1338" s="1">
        <v>1337</v>
      </c>
      <c r="F1338" s="1">
        <v>6</v>
      </c>
      <c r="G1338" s="1" t="s">
        <v>2529</v>
      </c>
      <c r="H1338" s="1" t="s">
        <v>4196</v>
      </c>
      <c r="I1338" s="1">
        <v>29</v>
      </c>
      <c r="L1338" s="1">
        <v>3</v>
      </c>
      <c r="M1338" s="1" t="s">
        <v>8561</v>
      </c>
      <c r="N1338" s="1" t="s">
        <v>8562</v>
      </c>
      <c r="S1338" s="1" t="s">
        <v>49</v>
      </c>
      <c r="T1338" s="1" t="s">
        <v>967</v>
      </c>
      <c r="W1338" s="1" t="s">
        <v>97</v>
      </c>
      <c r="X1338" s="1" t="s">
        <v>9266</v>
      </c>
      <c r="Y1338" s="1" t="s">
        <v>10</v>
      </c>
      <c r="Z1338" s="1" t="s">
        <v>4364</v>
      </c>
      <c r="AC1338" s="1">
        <v>47</v>
      </c>
      <c r="AD1338" s="1" t="s">
        <v>133</v>
      </c>
      <c r="AE1338" s="1" t="s">
        <v>5247</v>
      </c>
      <c r="AJ1338" s="1" t="s">
        <v>17</v>
      </c>
      <c r="AK1338" s="1" t="s">
        <v>5254</v>
      </c>
      <c r="AL1338" s="1" t="s">
        <v>74</v>
      </c>
      <c r="AM1338" s="1" t="s">
        <v>4740</v>
      </c>
      <c r="AT1338" s="1" t="s">
        <v>105</v>
      </c>
      <c r="AU1338" s="1" t="s">
        <v>4280</v>
      </c>
      <c r="AV1338" s="1" t="s">
        <v>3530</v>
      </c>
      <c r="AW1338" s="1" t="s">
        <v>5494</v>
      </c>
      <c r="BG1338" s="1" t="s">
        <v>105</v>
      </c>
      <c r="BH1338" s="1" t="s">
        <v>4280</v>
      </c>
      <c r="BI1338" s="1" t="s">
        <v>3531</v>
      </c>
      <c r="BJ1338" s="1" t="s">
        <v>5256</v>
      </c>
      <c r="BK1338" s="1" t="s">
        <v>105</v>
      </c>
      <c r="BL1338" s="1" t="s">
        <v>4280</v>
      </c>
      <c r="BM1338" s="1" t="s">
        <v>3532</v>
      </c>
      <c r="BN1338" s="1" t="s">
        <v>6542</v>
      </c>
      <c r="BO1338" s="1" t="s">
        <v>105</v>
      </c>
      <c r="BP1338" s="1" t="s">
        <v>4280</v>
      </c>
      <c r="BQ1338" s="1" t="s">
        <v>3533</v>
      </c>
      <c r="BR1338" s="1" t="s">
        <v>6970</v>
      </c>
      <c r="BS1338" s="1" t="s">
        <v>451</v>
      </c>
      <c r="BT1338" s="1" t="s">
        <v>5308</v>
      </c>
    </row>
    <row r="1339" spans="1:31" ht="13.5" customHeight="1">
      <c r="A1339" s="5" t="str">
        <f t="shared" si="68"/>
        <v>1861_화현내_0197</v>
      </c>
      <c r="B1339" s="1">
        <v>1861</v>
      </c>
      <c r="C1339" s="1" t="s">
        <v>9339</v>
      </c>
      <c r="D1339" s="1" t="s">
        <v>9340</v>
      </c>
      <c r="E1339" s="1">
        <v>1338</v>
      </c>
      <c r="F1339" s="1">
        <v>6</v>
      </c>
      <c r="G1339" s="1" t="s">
        <v>2529</v>
      </c>
      <c r="H1339" s="1" t="s">
        <v>4196</v>
      </c>
      <c r="I1339" s="1">
        <v>29</v>
      </c>
      <c r="L1339" s="1">
        <v>3</v>
      </c>
      <c r="M1339" s="1" t="s">
        <v>8561</v>
      </c>
      <c r="N1339" s="1" t="s">
        <v>8562</v>
      </c>
      <c r="S1339" s="1" t="s">
        <v>181</v>
      </c>
      <c r="T1339" s="1" t="s">
        <v>4259</v>
      </c>
      <c r="Y1339" s="1" t="s">
        <v>3534</v>
      </c>
      <c r="Z1339" s="1" t="s">
        <v>4586</v>
      </c>
      <c r="AC1339" s="1">
        <v>8</v>
      </c>
      <c r="AD1339" s="1" t="s">
        <v>311</v>
      </c>
      <c r="AE1339" s="1" t="s">
        <v>5191</v>
      </c>
    </row>
    <row r="1340" spans="1:72" ht="13.5" customHeight="1">
      <c r="A1340" s="5" t="str">
        <f t="shared" si="68"/>
        <v>1861_화현내_0197</v>
      </c>
      <c r="B1340" s="1">
        <v>1861</v>
      </c>
      <c r="C1340" s="1" t="s">
        <v>9339</v>
      </c>
      <c r="D1340" s="1" t="s">
        <v>9340</v>
      </c>
      <c r="E1340" s="1">
        <v>1339</v>
      </c>
      <c r="F1340" s="1">
        <v>6</v>
      </c>
      <c r="G1340" s="1" t="s">
        <v>2529</v>
      </c>
      <c r="H1340" s="1" t="s">
        <v>4196</v>
      </c>
      <c r="I1340" s="1">
        <v>29</v>
      </c>
      <c r="L1340" s="1">
        <v>4</v>
      </c>
      <c r="M1340" s="1" t="s">
        <v>8563</v>
      </c>
      <c r="N1340" s="1" t="s">
        <v>8564</v>
      </c>
      <c r="T1340" s="1" t="s">
        <v>8787</v>
      </c>
      <c r="U1340" s="1" t="s">
        <v>37</v>
      </c>
      <c r="V1340" s="1" t="s">
        <v>4283</v>
      </c>
      <c r="W1340" s="1" t="s">
        <v>334</v>
      </c>
      <c r="X1340" s="1" t="s">
        <v>4352</v>
      </c>
      <c r="Y1340" s="1" t="s">
        <v>3535</v>
      </c>
      <c r="Z1340" s="1" t="s">
        <v>4585</v>
      </c>
      <c r="AC1340" s="1">
        <v>37</v>
      </c>
      <c r="AD1340" s="1" t="s">
        <v>52</v>
      </c>
      <c r="AE1340" s="1" t="s">
        <v>5201</v>
      </c>
      <c r="AJ1340" s="1" t="s">
        <v>17</v>
      </c>
      <c r="AK1340" s="1" t="s">
        <v>5254</v>
      </c>
      <c r="AL1340" s="1" t="s">
        <v>212</v>
      </c>
      <c r="AM1340" s="1" t="s">
        <v>4706</v>
      </c>
      <c r="AT1340" s="1" t="s">
        <v>37</v>
      </c>
      <c r="AU1340" s="1" t="s">
        <v>4283</v>
      </c>
      <c r="AV1340" s="1" t="s">
        <v>3536</v>
      </c>
      <c r="AW1340" s="1" t="s">
        <v>5493</v>
      </c>
      <c r="BG1340" s="1" t="s">
        <v>3537</v>
      </c>
      <c r="BH1340" s="1" t="s">
        <v>4285</v>
      </c>
      <c r="BI1340" s="1" t="s">
        <v>3478</v>
      </c>
      <c r="BJ1340" s="1" t="s">
        <v>5504</v>
      </c>
      <c r="BK1340" s="1" t="s">
        <v>3311</v>
      </c>
      <c r="BL1340" s="1" t="s">
        <v>5337</v>
      </c>
      <c r="BM1340" s="1" t="s">
        <v>2731</v>
      </c>
      <c r="BN1340" s="1" t="s">
        <v>6078</v>
      </c>
      <c r="BO1340" s="1" t="s">
        <v>42</v>
      </c>
      <c r="BP1340" s="1" t="s">
        <v>5332</v>
      </c>
      <c r="BQ1340" s="1" t="s">
        <v>3538</v>
      </c>
      <c r="BR1340" s="1" t="s">
        <v>7867</v>
      </c>
      <c r="BS1340" s="1" t="s">
        <v>141</v>
      </c>
      <c r="BT1340" s="1" t="s">
        <v>5296</v>
      </c>
    </row>
    <row r="1341" spans="1:72" ht="13.5" customHeight="1">
      <c r="A1341" s="5" t="str">
        <f t="shared" si="68"/>
        <v>1861_화현내_0197</v>
      </c>
      <c r="B1341" s="1">
        <v>1861</v>
      </c>
      <c r="C1341" s="1" t="s">
        <v>9339</v>
      </c>
      <c r="D1341" s="1" t="s">
        <v>9340</v>
      </c>
      <c r="E1341" s="1">
        <v>1340</v>
      </c>
      <c r="F1341" s="1">
        <v>6</v>
      </c>
      <c r="G1341" s="1" t="s">
        <v>2529</v>
      </c>
      <c r="H1341" s="1" t="s">
        <v>4196</v>
      </c>
      <c r="I1341" s="1">
        <v>29</v>
      </c>
      <c r="L1341" s="1">
        <v>4</v>
      </c>
      <c r="M1341" s="1" t="s">
        <v>8563</v>
      </c>
      <c r="N1341" s="1" t="s">
        <v>8564</v>
      </c>
      <c r="S1341" s="1" t="s">
        <v>49</v>
      </c>
      <c r="T1341" s="1" t="s">
        <v>967</v>
      </c>
      <c r="W1341" s="1" t="s">
        <v>267</v>
      </c>
      <c r="X1341" s="1" t="s">
        <v>4342</v>
      </c>
      <c r="Y1341" s="1" t="s">
        <v>51</v>
      </c>
      <c r="Z1341" s="1" t="s">
        <v>4387</v>
      </c>
      <c r="AC1341" s="1">
        <v>38</v>
      </c>
      <c r="AD1341" s="1" t="s">
        <v>52</v>
      </c>
      <c r="AE1341" s="1" t="s">
        <v>5201</v>
      </c>
      <c r="AJ1341" s="1" t="s">
        <v>17</v>
      </c>
      <c r="AK1341" s="1" t="s">
        <v>5254</v>
      </c>
      <c r="AL1341" s="1" t="s">
        <v>104</v>
      </c>
      <c r="AM1341" s="1" t="s">
        <v>5261</v>
      </c>
      <c r="AT1341" s="1" t="s">
        <v>42</v>
      </c>
      <c r="AU1341" s="1" t="s">
        <v>5332</v>
      </c>
      <c r="AV1341" s="1" t="s">
        <v>2605</v>
      </c>
      <c r="AW1341" s="1" t="s">
        <v>5483</v>
      </c>
      <c r="BG1341" s="1" t="s">
        <v>42</v>
      </c>
      <c r="BH1341" s="1" t="s">
        <v>5332</v>
      </c>
      <c r="BK1341" s="1" t="s">
        <v>42</v>
      </c>
      <c r="BL1341" s="1" t="s">
        <v>5332</v>
      </c>
      <c r="BM1341" s="1" t="s">
        <v>1000</v>
      </c>
      <c r="BN1341" s="1" t="s">
        <v>6539</v>
      </c>
      <c r="BO1341" s="1" t="s">
        <v>42</v>
      </c>
      <c r="BP1341" s="1" t="s">
        <v>5332</v>
      </c>
      <c r="BQ1341" s="1" t="s">
        <v>2607</v>
      </c>
      <c r="BR1341" s="1" t="s">
        <v>7492</v>
      </c>
      <c r="BS1341" s="1" t="s">
        <v>88</v>
      </c>
      <c r="BT1341" s="1" t="s">
        <v>7489</v>
      </c>
    </row>
    <row r="1342" spans="1:31" ht="13.5" customHeight="1">
      <c r="A1342" s="5" t="str">
        <f t="shared" si="68"/>
        <v>1861_화현내_0197</v>
      </c>
      <c r="B1342" s="1">
        <v>1861</v>
      </c>
      <c r="C1342" s="1" t="s">
        <v>9339</v>
      </c>
      <c r="D1342" s="1" t="s">
        <v>9340</v>
      </c>
      <c r="E1342" s="1">
        <v>1341</v>
      </c>
      <c r="F1342" s="1">
        <v>6</v>
      </c>
      <c r="G1342" s="1" t="s">
        <v>2529</v>
      </c>
      <c r="H1342" s="1" t="s">
        <v>4196</v>
      </c>
      <c r="I1342" s="1">
        <v>29</v>
      </c>
      <c r="L1342" s="1">
        <v>4</v>
      </c>
      <c r="M1342" s="1" t="s">
        <v>8563</v>
      </c>
      <c r="N1342" s="1" t="s">
        <v>8564</v>
      </c>
      <c r="T1342" s="1" t="s">
        <v>9024</v>
      </c>
      <c r="U1342" s="1" t="s">
        <v>61</v>
      </c>
      <c r="V1342" s="1" t="s">
        <v>4295</v>
      </c>
      <c r="Y1342" s="1" t="s">
        <v>3539</v>
      </c>
      <c r="Z1342" s="1" t="s">
        <v>4584</v>
      </c>
      <c r="AC1342" s="1">
        <v>53</v>
      </c>
      <c r="AD1342" s="1" t="s">
        <v>103</v>
      </c>
      <c r="AE1342" s="1" t="s">
        <v>5215</v>
      </c>
    </row>
    <row r="1343" spans="1:72" ht="13.5" customHeight="1">
      <c r="A1343" s="5" t="str">
        <f t="shared" si="68"/>
        <v>1861_화현내_0197</v>
      </c>
      <c r="B1343" s="1">
        <v>1861</v>
      </c>
      <c r="C1343" s="1" t="s">
        <v>9339</v>
      </c>
      <c r="D1343" s="1" t="s">
        <v>9340</v>
      </c>
      <c r="E1343" s="1">
        <v>1342</v>
      </c>
      <c r="F1343" s="1">
        <v>6</v>
      </c>
      <c r="G1343" s="1" t="s">
        <v>2529</v>
      </c>
      <c r="H1343" s="1" t="s">
        <v>4196</v>
      </c>
      <c r="I1343" s="1">
        <v>29</v>
      </c>
      <c r="L1343" s="1">
        <v>5</v>
      </c>
      <c r="M1343" s="1" t="s">
        <v>3512</v>
      </c>
      <c r="N1343" s="1" t="s">
        <v>7418</v>
      </c>
      <c r="T1343" s="1" t="s">
        <v>8779</v>
      </c>
      <c r="U1343" s="1" t="s">
        <v>110</v>
      </c>
      <c r="V1343" s="1" t="s">
        <v>4271</v>
      </c>
      <c r="W1343" s="1" t="s">
        <v>139</v>
      </c>
      <c r="X1343" s="1" t="s">
        <v>9117</v>
      </c>
      <c r="Y1343" s="1" t="s">
        <v>3540</v>
      </c>
      <c r="Z1343" s="1" t="s">
        <v>4583</v>
      </c>
      <c r="AC1343" s="1">
        <v>54</v>
      </c>
      <c r="AD1343" s="1" t="s">
        <v>221</v>
      </c>
      <c r="AE1343" s="1" t="s">
        <v>5245</v>
      </c>
      <c r="AJ1343" s="1" t="s">
        <v>17</v>
      </c>
      <c r="AK1343" s="1" t="s">
        <v>5254</v>
      </c>
      <c r="AL1343" s="1" t="s">
        <v>141</v>
      </c>
      <c r="AM1343" s="1" t="s">
        <v>5296</v>
      </c>
      <c r="AT1343" s="1" t="s">
        <v>110</v>
      </c>
      <c r="AU1343" s="1" t="s">
        <v>4271</v>
      </c>
      <c r="AV1343" s="1" t="s">
        <v>3445</v>
      </c>
      <c r="AW1343" s="1" t="s">
        <v>5430</v>
      </c>
      <c r="BG1343" s="1" t="s">
        <v>110</v>
      </c>
      <c r="BH1343" s="1" t="s">
        <v>4271</v>
      </c>
      <c r="BI1343" s="1" t="s">
        <v>3446</v>
      </c>
      <c r="BJ1343" s="1" t="s">
        <v>6025</v>
      </c>
      <c r="BK1343" s="1" t="s">
        <v>110</v>
      </c>
      <c r="BL1343" s="1" t="s">
        <v>4271</v>
      </c>
      <c r="BM1343" s="1" t="s">
        <v>3541</v>
      </c>
      <c r="BN1343" s="1" t="s">
        <v>6509</v>
      </c>
      <c r="BO1343" s="1" t="s">
        <v>110</v>
      </c>
      <c r="BP1343" s="1" t="s">
        <v>4271</v>
      </c>
      <c r="BQ1343" s="1" t="s">
        <v>3542</v>
      </c>
      <c r="BR1343" s="1" t="s">
        <v>6876</v>
      </c>
      <c r="BS1343" s="1" t="s">
        <v>1742</v>
      </c>
      <c r="BT1343" s="1" t="s">
        <v>5268</v>
      </c>
    </row>
    <row r="1344" spans="1:72" ht="13.5" customHeight="1">
      <c r="A1344" s="5" t="str">
        <f t="shared" si="68"/>
        <v>1861_화현내_0197</v>
      </c>
      <c r="B1344" s="1">
        <v>1861</v>
      </c>
      <c r="C1344" s="1" t="s">
        <v>9339</v>
      </c>
      <c r="D1344" s="1" t="s">
        <v>9340</v>
      </c>
      <c r="E1344" s="1">
        <v>1343</v>
      </c>
      <c r="F1344" s="1">
        <v>6</v>
      </c>
      <c r="G1344" s="1" t="s">
        <v>2529</v>
      </c>
      <c r="H1344" s="1" t="s">
        <v>4196</v>
      </c>
      <c r="I1344" s="1">
        <v>29</v>
      </c>
      <c r="L1344" s="1">
        <v>5</v>
      </c>
      <c r="M1344" s="1" t="s">
        <v>3512</v>
      </c>
      <c r="N1344" s="1" t="s">
        <v>7418</v>
      </c>
      <c r="S1344" s="1" t="s">
        <v>49</v>
      </c>
      <c r="T1344" s="1" t="s">
        <v>967</v>
      </c>
      <c r="W1344" s="1" t="s">
        <v>139</v>
      </c>
      <c r="X1344" s="1" t="s">
        <v>9117</v>
      </c>
      <c r="Y1344" s="1" t="s">
        <v>10</v>
      </c>
      <c r="Z1344" s="1" t="s">
        <v>4364</v>
      </c>
      <c r="AC1344" s="1">
        <v>54</v>
      </c>
      <c r="AD1344" s="1" t="s">
        <v>221</v>
      </c>
      <c r="AE1344" s="1" t="s">
        <v>5245</v>
      </c>
      <c r="AJ1344" s="1" t="s">
        <v>17</v>
      </c>
      <c r="AK1344" s="1" t="s">
        <v>5254</v>
      </c>
      <c r="AL1344" s="1" t="s">
        <v>1126</v>
      </c>
      <c r="AM1344" s="1" t="s">
        <v>5271</v>
      </c>
      <c r="AT1344" s="1" t="s">
        <v>110</v>
      </c>
      <c r="AU1344" s="1" t="s">
        <v>4271</v>
      </c>
      <c r="AV1344" s="1" t="s">
        <v>3543</v>
      </c>
      <c r="AW1344" s="1" t="s">
        <v>4579</v>
      </c>
      <c r="BG1344" s="1" t="s">
        <v>110</v>
      </c>
      <c r="BH1344" s="1" t="s">
        <v>4271</v>
      </c>
      <c r="BI1344" s="1" t="s">
        <v>3544</v>
      </c>
      <c r="BJ1344" s="1" t="s">
        <v>5446</v>
      </c>
      <c r="BK1344" s="1" t="s">
        <v>110</v>
      </c>
      <c r="BL1344" s="1" t="s">
        <v>4271</v>
      </c>
      <c r="BM1344" s="1" t="s">
        <v>3545</v>
      </c>
      <c r="BN1344" s="1" t="s">
        <v>6544</v>
      </c>
      <c r="BO1344" s="1" t="s">
        <v>110</v>
      </c>
      <c r="BP1344" s="1" t="s">
        <v>4271</v>
      </c>
      <c r="BQ1344" s="1" t="s">
        <v>3546</v>
      </c>
      <c r="BR1344" s="1" t="s">
        <v>7537</v>
      </c>
      <c r="BS1344" s="1" t="s">
        <v>88</v>
      </c>
      <c r="BT1344" s="1" t="s">
        <v>7489</v>
      </c>
    </row>
    <row r="1345" spans="1:29" ht="13.5" customHeight="1">
      <c r="A1345" s="5" t="str">
        <f t="shared" si="68"/>
        <v>1861_화현내_0197</v>
      </c>
      <c r="B1345" s="1">
        <v>1861</v>
      </c>
      <c r="C1345" s="1" t="s">
        <v>9339</v>
      </c>
      <c r="D1345" s="1" t="s">
        <v>9340</v>
      </c>
      <c r="E1345" s="1">
        <v>1344</v>
      </c>
      <c r="F1345" s="1">
        <v>6</v>
      </c>
      <c r="G1345" s="1" t="s">
        <v>2529</v>
      </c>
      <c r="H1345" s="1" t="s">
        <v>4196</v>
      </c>
      <c r="I1345" s="1">
        <v>29</v>
      </c>
      <c r="L1345" s="1">
        <v>5</v>
      </c>
      <c r="M1345" s="1" t="s">
        <v>3512</v>
      </c>
      <c r="N1345" s="1" t="s">
        <v>7418</v>
      </c>
      <c r="S1345" s="1" t="s">
        <v>181</v>
      </c>
      <c r="T1345" s="1" t="s">
        <v>4259</v>
      </c>
      <c r="Y1345" s="1" t="s">
        <v>3547</v>
      </c>
      <c r="Z1345" s="1" t="s">
        <v>4582</v>
      </c>
      <c r="AC1345" s="1">
        <v>21</v>
      </c>
    </row>
    <row r="1346" spans="1:31" ht="13.5" customHeight="1">
      <c r="A1346" s="5" t="str">
        <f t="shared" si="68"/>
        <v>1861_화현내_0197</v>
      </c>
      <c r="B1346" s="1">
        <v>1861</v>
      </c>
      <c r="C1346" s="1" t="s">
        <v>9339</v>
      </c>
      <c r="D1346" s="1" t="s">
        <v>9340</v>
      </c>
      <c r="E1346" s="1">
        <v>1345</v>
      </c>
      <c r="F1346" s="1">
        <v>6</v>
      </c>
      <c r="G1346" s="1" t="s">
        <v>2529</v>
      </c>
      <c r="H1346" s="1" t="s">
        <v>4196</v>
      </c>
      <c r="I1346" s="1">
        <v>29</v>
      </c>
      <c r="L1346" s="1">
        <v>5</v>
      </c>
      <c r="M1346" s="1" t="s">
        <v>3512</v>
      </c>
      <c r="N1346" s="1" t="s">
        <v>7418</v>
      </c>
      <c r="S1346" s="1" t="s">
        <v>181</v>
      </c>
      <c r="T1346" s="1" t="s">
        <v>4259</v>
      </c>
      <c r="Y1346" s="1" t="s">
        <v>3548</v>
      </c>
      <c r="Z1346" s="1" t="s">
        <v>4581</v>
      </c>
      <c r="AC1346" s="1">
        <v>16</v>
      </c>
      <c r="AD1346" s="1" t="s">
        <v>757</v>
      </c>
      <c r="AE1346" s="1" t="s">
        <v>5206</v>
      </c>
    </row>
    <row r="1347" spans="1:72" ht="13.5" customHeight="1">
      <c r="A1347" s="5" t="str">
        <f aca="true" t="shared" si="69" ref="A1347:A1366">HYPERLINK("http://kyu.snu.ac.kr/sdhj/index.jsp?type=hj/GK14782_00IH_0001_0198.jpg","1861_화현내_0198")</f>
        <v>1861_화현내_0198</v>
      </c>
      <c r="B1347" s="1">
        <v>1861</v>
      </c>
      <c r="C1347" s="1" t="s">
        <v>9339</v>
      </c>
      <c r="D1347" s="1" t="s">
        <v>9340</v>
      </c>
      <c r="E1347" s="1">
        <v>1346</v>
      </c>
      <c r="F1347" s="1">
        <v>6</v>
      </c>
      <c r="G1347" s="1" t="s">
        <v>2529</v>
      </c>
      <c r="H1347" s="1" t="s">
        <v>4196</v>
      </c>
      <c r="I1347" s="1">
        <v>30</v>
      </c>
      <c r="J1347" s="1" t="s">
        <v>3549</v>
      </c>
      <c r="K1347" s="1" t="s">
        <v>7392</v>
      </c>
      <c r="L1347" s="1">
        <v>1</v>
      </c>
      <c r="M1347" s="1" t="s">
        <v>8565</v>
      </c>
      <c r="N1347" s="1" t="s">
        <v>8566</v>
      </c>
      <c r="T1347" s="1" t="s">
        <v>8871</v>
      </c>
      <c r="U1347" s="1" t="s">
        <v>110</v>
      </c>
      <c r="V1347" s="1" t="s">
        <v>4271</v>
      </c>
      <c r="W1347" s="1" t="s">
        <v>97</v>
      </c>
      <c r="X1347" s="1" t="s">
        <v>8872</v>
      </c>
      <c r="Y1347" s="1" t="s">
        <v>3550</v>
      </c>
      <c r="Z1347" s="1" t="s">
        <v>4580</v>
      </c>
      <c r="AC1347" s="1">
        <v>62</v>
      </c>
      <c r="AD1347" s="1" t="s">
        <v>556</v>
      </c>
      <c r="AE1347" s="1" t="s">
        <v>5204</v>
      </c>
      <c r="AJ1347" s="1" t="s">
        <v>17</v>
      </c>
      <c r="AK1347" s="1" t="s">
        <v>5254</v>
      </c>
      <c r="AL1347" s="1" t="s">
        <v>88</v>
      </c>
      <c r="AM1347" s="1" t="s">
        <v>7489</v>
      </c>
      <c r="AT1347" s="1" t="s">
        <v>110</v>
      </c>
      <c r="AU1347" s="1" t="s">
        <v>4271</v>
      </c>
      <c r="AV1347" s="1" t="s">
        <v>3551</v>
      </c>
      <c r="AW1347" s="1" t="s">
        <v>5492</v>
      </c>
      <c r="BG1347" s="1" t="s">
        <v>110</v>
      </c>
      <c r="BH1347" s="1" t="s">
        <v>4271</v>
      </c>
      <c r="BI1347" s="1" t="s">
        <v>1477</v>
      </c>
      <c r="BJ1347" s="1" t="s">
        <v>5527</v>
      </c>
      <c r="BK1347" s="1" t="s">
        <v>855</v>
      </c>
      <c r="BL1347" s="1" t="s">
        <v>5338</v>
      </c>
      <c r="BM1347" s="1" t="s">
        <v>2710</v>
      </c>
      <c r="BN1347" s="1" t="s">
        <v>6095</v>
      </c>
      <c r="BO1347" s="1" t="s">
        <v>1304</v>
      </c>
      <c r="BP1347" s="1" t="s">
        <v>5334</v>
      </c>
      <c r="BQ1347" s="1" t="s">
        <v>2687</v>
      </c>
      <c r="BR1347" s="1" t="s">
        <v>7592</v>
      </c>
      <c r="BS1347" s="1" t="s">
        <v>125</v>
      </c>
      <c r="BT1347" s="1" t="s">
        <v>5270</v>
      </c>
    </row>
    <row r="1348" spans="1:72" ht="13.5" customHeight="1">
      <c r="A1348" s="5" t="str">
        <f t="shared" si="69"/>
        <v>1861_화현내_0198</v>
      </c>
      <c r="B1348" s="1">
        <v>1861</v>
      </c>
      <c r="C1348" s="1" t="s">
        <v>9339</v>
      </c>
      <c r="D1348" s="1" t="s">
        <v>9340</v>
      </c>
      <c r="E1348" s="1">
        <v>1347</v>
      </c>
      <c r="F1348" s="1">
        <v>6</v>
      </c>
      <c r="G1348" s="1" t="s">
        <v>2529</v>
      </c>
      <c r="H1348" s="1" t="s">
        <v>4196</v>
      </c>
      <c r="I1348" s="1">
        <v>30</v>
      </c>
      <c r="L1348" s="1">
        <v>1</v>
      </c>
      <c r="M1348" s="1" t="s">
        <v>8565</v>
      </c>
      <c r="N1348" s="1" t="s">
        <v>8566</v>
      </c>
      <c r="S1348" s="1" t="s">
        <v>49</v>
      </c>
      <c r="T1348" s="1" t="s">
        <v>967</v>
      </c>
      <c r="W1348" s="1" t="s">
        <v>139</v>
      </c>
      <c r="X1348" s="1" t="s">
        <v>9219</v>
      </c>
      <c r="Y1348" s="1" t="s">
        <v>10</v>
      </c>
      <c r="Z1348" s="1" t="s">
        <v>4364</v>
      </c>
      <c r="AC1348" s="1">
        <v>62</v>
      </c>
      <c r="AD1348" s="1" t="s">
        <v>556</v>
      </c>
      <c r="AE1348" s="1" t="s">
        <v>5204</v>
      </c>
      <c r="AJ1348" s="1" t="s">
        <v>17</v>
      </c>
      <c r="AK1348" s="1" t="s">
        <v>5254</v>
      </c>
      <c r="AL1348" s="1" t="s">
        <v>141</v>
      </c>
      <c r="AM1348" s="1" t="s">
        <v>5296</v>
      </c>
      <c r="AT1348" s="1" t="s">
        <v>110</v>
      </c>
      <c r="AU1348" s="1" t="s">
        <v>4271</v>
      </c>
      <c r="AV1348" s="1" t="s">
        <v>1277</v>
      </c>
      <c r="AW1348" s="1" t="s">
        <v>5491</v>
      </c>
      <c r="BG1348" s="1" t="s">
        <v>110</v>
      </c>
      <c r="BH1348" s="1" t="s">
        <v>4271</v>
      </c>
      <c r="BI1348" s="1" t="s">
        <v>3552</v>
      </c>
      <c r="BJ1348" s="1" t="s">
        <v>6072</v>
      </c>
      <c r="BK1348" s="1" t="s">
        <v>110</v>
      </c>
      <c r="BL1348" s="1" t="s">
        <v>4271</v>
      </c>
      <c r="BM1348" s="1" t="s">
        <v>3553</v>
      </c>
      <c r="BN1348" s="1" t="s">
        <v>6543</v>
      </c>
      <c r="BO1348" s="1" t="s">
        <v>110</v>
      </c>
      <c r="BP1348" s="1" t="s">
        <v>4271</v>
      </c>
      <c r="BQ1348" s="1" t="s">
        <v>3554</v>
      </c>
      <c r="BR1348" s="1" t="s">
        <v>6969</v>
      </c>
      <c r="BS1348" s="1" t="s">
        <v>104</v>
      </c>
      <c r="BT1348" s="1" t="s">
        <v>5261</v>
      </c>
    </row>
    <row r="1349" spans="1:31" ht="13.5" customHeight="1">
      <c r="A1349" s="5" t="str">
        <f t="shared" si="69"/>
        <v>1861_화현내_0198</v>
      </c>
      <c r="B1349" s="1">
        <v>1861</v>
      </c>
      <c r="C1349" s="1" t="s">
        <v>9339</v>
      </c>
      <c r="D1349" s="1" t="s">
        <v>9340</v>
      </c>
      <c r="E1349" s="1">
        <v>1348</v>
      </c>
      <c r="F1349" s="1">
        <v>6</v>
      </c>
      <c r="G1349" s="1" t="s">
        <v>2529</v>
      </c>
      <c r="H1349" s="1" t="s">
        <v>4196</v>
      </c>
      <c r="I1349" s="1">
        <v>30</v>
      </c>
      <c r="L1349" s="1">
        <v>1</v>
      </c>
      <c r="M1349" s="1" t="s">
        <v>8565</v>
      </c>
      <c r="N1349" s="1" t="s">
        <v>8566</v>
      </c>
      <c r="S1349" s="1" t="s">
        <v>181</v>
      </c>
      <c r="T1349" s="1" t="s">
        <v>4259</v>
      </c>
      <c r="Y1349" s="1" t="s">
        <v>3543</v>
      </c>
      <c r="Z1349" s="1" t="s">
        <v>4579</v>
      </c>
      <c r="AC1349" s="1">
        <v>27</v>
      </c>
      <c r="AD1349" s="1" t="s">
        <v>224</v>
      </c>
      <c r="AE1349" s="1" t="s">
        <v>5244</v>
      </c>
    </row>
    <row r="1350" spans="1:31" ht="13.5" customHeight="1">
      <c r="A1350" s="5" t="str">
        <f t="shared" si="69"/>
        <v>1861_화현내_0198</v>
      </c>
      <c r="B1350" s="1">
        <v>1861</v>
      </c>
      <c r="C1350" s="1" t="s">
        <v>9339</v>
      </c>
      <c r="D1350" s="1" t="s">
        <v>9340</v>
      </c>
      <c r="E1350" s="1">
        <v>1349</v>
      </c>
      <c r="F1350" s="1">
        <v>6</v>
      </c>
      <c r="G1350" s="1" t="s">
        <v>2529</v>
      </c>
      <c r="H1350" s="1" t="s">
        <v>4196</v>
      </c>
      <c r="I1350" s="1">
        <v>30</v>
      </c>
      <c r="L1350" s="1">
        <v>1</v>
      </c>
      <c r="M1350" s="1" t="s">
        <v>8565</v>
      </c>
      <c r="N1350" s="1" t="s">
        <v>8566</v>
      </c>
      <c r="S1350" s="1" t="s">
        <v>184</v>
      </c>
      <c r="T1350" s="1" t="s">
        <v>4260</v>
      </c>
      <c r="W1350" s="1" t="s">
        <v>38</v>
      </c>
      <c r="X1350" s="1" t="s">
        <v>4338</v>
      </c>
      <c r="Y1350" s="1" t="s">
        <v>10</v>
      </c>
      <c r="Z1350" s="1" t="s">
        <v>4364</v>
      </c>
      <c r="AC1350" s="1">
        <v>27</v>
      </c>
      <c r="AD1350" s="1" t="s">
        <v>224</v>
      </c>
      <c r="AE1350" s="1" t="s">
        <v>5244</v>
      </c>
    </row>
    <row r="1351" spans="1:72" ht="13.5" customHeight="1">
      <c r="A1351" s="5" t="str">
        <f t="shared" si="69"/>
        <v>1861_화현내_0198</v>
      </c>
      <c r="B1351" s="1">
        <v>1861</v>
      </c>
      <c r="C1351" s="1" t="s">
        <v>9339</v>
      </c>
      <c r="D1351" s="1" t="s">
        <v>9340</v>
      </c>
      <c r="E1351" s="1">
        <v>1350</v>
      </c>
      <c r="F1351" s="1">
        <v>6</v>
      </c>
      <c r="G1351" s="1" t="s">
        <v>2529</v>
      </c>
      <c r="H1351" s="1" t="s">
        <v>4196</v>
      </c>
      <c r="I1351" s="1">
        <v>30</v>
      </c>
      <c r="L1351" s="1">
        <v>2</v>
      </c>
      <c r="M1351" s="1" t="s">
        <v>8567</v>
      </c>
      <c r="N1351" s="1" t="s">
        <v>8568</v>
      </c>
      <c r="T1351" s="1" t="s">
        <v>8777</v>
      </c>
      <c r="U1351" s="1" t="s">
        <v>110</v>
      </c>
      <c r="V1351" s="1" t="s">
        <v>4271</v>
      </c>
      <c r="W1351" s="1" t="s">
        <v>97</v>
      </c>
      <c r="X1351" s="1" t="s">
        <v>8816</v>
      </c>
      <c r="Y1351" s="1" t="s">
        <v>3555</v>
      </c>
      <c r="Z1351" s="1" t="s">
        <v>4578</v>
      </c>
      <c r="AC1351" s="1">
        <v>69</v>
      </c>
      <c r="AD1351" s="1" t="s">
        <v>213</v>
      </c>
      <c r="AE1351" s="1" t="s">
        <v>5203</v>
      </c>
      <c r="AJ1351" s="1" t="s">
        <v>17</v>
      </c>
      <c r="AK1351" s="1" t="s">
        <v>5254</v>
      </c>
      <c r="AL1351" s="1" t="s">
        <v>88</v>
      </c>
      <c r="AM1351" s="1" t="s">
        <v>7489</v>
      </c>
      <c r="AT1351" s="1" t="s">
        <v>110</v>
      </c>
      <c r="AU1351" s="1" t="s">
        <v>4271</v>
      </c>
      <c r="AV1351" s="1" t="s">
        <v>3556</v>
      </c>
      <c r="AW1351" s="1" t="s">
        <v>5490</v>
      </c>
      <c r="BG1351" s="1" t="s">
        <v>855</v>
      </c>
      <c r="BH1351" s="1" t="s">
        <v>5338</v>
      </c>
      <c r="BI1351" s="1" t="s">
        <v>2628</v>
      </c>
      <c r="BJ1351" s="1" t="s">
        <v>4516</v>
      </c>
      <c r="BK1351" s="1" t="s">
        <v>528</v>
      </c>
      <c r="BL1351" s="1" t="s">
        <v>5335</v>
      </c>
      <c r="BM1351" s="1" t="s">
        <v>2744</v>
      </c>
      <c r="BN1351" s="1" t="s">
        <v>5613</v>
      </c>
      <c r="BO1351" s="1" t="s">
        <v>110</v>
      </c>
      <c r="BP1351" s="1" t="s">
        <v>4271</v>
      </c>
      <c r="BQ1351" s="1" t="s">
        <v>3557</v>
      </c>
      <c r="BR1351" s="1" t="s">
        <v>7846</v>
      </c>
      <c r="BS1351" s="1" t="s">
        <v>141</v>
      </c>
      <c r="BT1351" s="1" t="s">
        <v>5296</v>
      </c>
    </row>
    <row r="1352" spans="1:72" ht="13.5" customHeight="1">
      <c r="A1352" s="5" t="str">
        <f t="shared" si="69"/>
        <v>1861_화현내_0198</v>
      </c>
      <c r="B1352" s="1">
        <v>1861</v>
      </c>
      <c r="C1352" s="1" t="s">
        <v>9339</v>
      </c>
      <c r="D1352" s="1" t="s">
        <v>9340</v>
      </c>
      <c r="E1352" s="1">
        <v>1351</v>
      </c>
      <c r="F1352" s="1">
        <v>6</v>
      </c>
      <c r="G1352" s="1" t="s">
        <v>2529</v>
      </c>
      <c r="H1352" s="1" t="s">
        <v>4196</v>
      </c>
      <c r="I1352" s="1">
        <v>30</v>
      </c>
      <c r="L1352" s="1">
        <v>2</v>
      </c>
      <c r="M1352" s="1" t="s">
        <v>8567</v>
      </c>
      <c r="N1352" s="1" t="s">
        <v>8568</v>
      </c>
      <c r="S1352" s="1" t="s">
        <v>49</v>
      </c>
      <c r="T1352" s="1" t="s">
        <v>967</v>
      </c>
      <c r="W1352" s="1" t="s">
        <v>97</v>
      </c>
      <c r="X1352" s="1" t="s">
        <v>8816</v>
      </c>
      <c r="Y1352" s="1" t="s">
        <v>10</v>
      </c>
      <c r="Z1352" s="1" t="s">
        <v>4364</v>
      </c>
      <c r="AC1352" s="1">
        <v>59</v>
      </c>
      <c r="AD1352" s="1" t="s">
        <v>623</v>
      </c>
      <c r="AE1352" s="1" t="s">
        <v>5222</v>
      </c>
      <c r="AJ1352" s="1" t="s">
        <v>17</v>
      </c>
      <c r="AK1352" s="1" t="s">
        <v>5254</v>
      </c>
      <c r="AL1352" s="1" t="s">
        <v>74</v>
      </c>
      <c r="AM1352" s="1" t="s">
        <v>4740</v>
      </c>
      <c r="AT1352" s="1" t="s">
        <v>105</v>
      </c>
      <c r="AU1352" s="1" t="s">
        <v>4280</v>
      </c>
      <c r="AV1352" s="1" t="s">
        <v>3558</v>
      </c>
      <c r="AW1352" s="1" t="s">
        <v>5489</v>
      </c>
      <c r="BG1352" s="1" t="s">
        <v>105</v>
      </c>
      <c r="BH1352" s="1" t="s">
        <v>4280</v>
      </c>
      <c r="BI1352" s="1" t="s">
        <v>3559</v>
      </c>
      <c r="BJ1352" s="1" t="s">
        <v>6071</v>
      </c>
      <c r="BK1352" s="1" t="s">
        <v>105</v>
      </c>
      <c r="BL1352" s="1" t="s">
        <v>4280</v>
      </c>
      <c r="BM1352" s="1" t="s">
        <v>3532</v>
      </c>
      <c r="BN1352" s="1" t="s">
        <v>6542</v>
      </c>
      <c r="BO1352" s="1" t="s">
        <v>105</v>
      </c>
      <c r="BP1352" s="1" t="s">
        <v>4280</v>
      </c>
      <c r="BQ1352" s="1" t="s">
        <v>3560</v>
      </c>
      <c r="BR1352" s="1" t="s">
        <v>6968</v>
      </c>
      <c r="BS1352" s="1" t="s">
        <v>451</v>
      </c>
      <c r="BT1352" s="1" t="s">
        <v>5308</v>
      </c>
    </row>
    <row r="1353" spans="1:31" ht="13.5" customHeight="1">
      <c r="A1353" s="5" t="str">
        <f t="shared" si="69"/>
        <v>1861_화현내_0198</v>
      </c>
      <c r="B1353" s="1">
        <v>1861</v>
      </c>
      <c r="C1353" s="1" t="s">
        <v>9339</v>
      </c>
      <c r="D1353" s="1" t="s">
        <v>9340</v>
      </c>
      <c r="E1353" s="1">
        <v>1352</v>
      </c>
      <c r="F1353" s="1">
        <v>6</v>
      </c>
      <c r="G1353" s="1" t="s">
        <v>2529</v>
      </c>
      <c r="H1353" s="1" t="s">
        <v>4196</v>
      </c>
      <c r="I1353" s="1">
        <v>30</v>
      </c>
      <c r="L1353" s="1">
        <v>2</v>
      </c>
      <c r="M1353" s="1" t="s">
        <v>8567</v>
      </c>
      <c r="N1353" s="1" t="s">
        <v>8568</v>
      </c>
      <c r="S1353" s="1" t="s">
        <v>181</v>
      </c>
      <c r="T1353" s="1" t="s">
        <v>4259</v>
      </c>
      <c r="Y1353" s="1" t="s">
        <v>3561</v>
      </c>
      <c r="Z1353" s="1" t="s">
        <v>4420</v>
      </c>
      <c r="AC1353" s="1">
        <v>14</v>
      </c>
      <c r="AD1353" s="1" t="s">
        <v>118</v>
      </c>
      <c r="AE1353" s="1" t="s">
        <v>5227</v>
      </c>
    </row>
    <row r="1354" spans="1:72" ht="13.5" customHeight="1">
      <c r="A1354" s="5" t="str">
        <f t="shared" si="69"/>
        <v>1861_화현내_0198</v>
      </c>
      <c r="B1354" s="1">
        <v>1861</v>
      </c>
      <c r="C1354" s="1" t="s">
        <v>9339</v>
      </c>
      <c r="D1354" s="1" t="s">
        <v>9340</v>
      </c>
      <c r="E1354" s="1">
        <v>1353</v>
      </c>
      <c r="F1354" s="1">
        <v>6</v>
      </c>
      <c r="G1354" s="1" t="s">
        <v>2529</v>
      </c>
      <c r="H1354" s="1" t="s">
        <v>4196</v>
      </c>
      <c r="I1354" s="1">
        <v>30</v>
      </c>
      <c r="L1354" s="1">
        <v>3</v>
      </c>
      <c r="M1354" s="1" t="s">
        <v>637</v>
      </c>
      <c r="N1354" s="1" t="s">
        <v>7585</v>
      </c>
      <c r="T1354" s="1" t="s">
        <v>8850</v>
      </c>
      <c r="U1354" s="1" t="s">
        <v>110</v>
      </c>
      <c r="V1354" s="1" t="s">
        <v>4271</v>
      </c>
      <c r="W1354" s="1" t="s">
        <v>97</v>
      </c>
      <c r="X1354" s="1" t="s">
        <v>8851</v>
      </c>
      <c r="Y1354" s="1" t="s">
        <v>197</v>
      </c>
      <c r="Z1354" s="1" t="s">
        <v>4577</v>
      </c>
      <c r="AC1354" s="1">
        <v>42</v>
      </c>
      <c r="AD1354" s="1" t="s">
        <v>155</v>
      </c>
      <c r="AE1354" s="1" t="s">
        <v>5196</v>
      </c>
      <c r="AJ1354" s="1" t="s">
        <v>17</v>
      </c>
      <c r="AK1354" s="1" t="s">
        <v>5254</v>
      </c>
      <c r="AL1354" s="1" t="s">
        <v>88</v>
      </c>
      <c r="AM1354" s="1" t="s">
        <v>7489</v>
      </c>
      <c r="AT1354" s="1" t="s">
        <v>110</v>
      </c>
      <c r="AU1354" s="1" t="s">
        <v>4271</v>
      </c>
      <c r="AV1354" s="1" t="s">
        <v>3562</v>
      </c>
      <c r="AW1354" s="1" t="s">
        <v>5488</v>
      </c>
      <c r="BG1354" s="1" t="s">
        <v>110</v>
      </c>
      <c r="BH1354" s="1" t="s">
        <v>4271</v>
      </c>
      <c r="BI1354" s="1" t="s">
        <v>1313</v>
      </c>
      <c r="BJ1354" s="1" t="s">
        <v>5038</v>
      </c>
      <c r="BK1354" s="1" t="s">
        <v>110</v>
      </c>
      <c r="BL1354" s="1" t="s">
        <v>4271</v>
      </c>
      <c r="BM1354" s="1" t="s">
        <v>3563</v>
      </c>
      <c r="BN1354" s="1" t="s">
        <v>6463</v>
      </c>
      <c r="BO1354" s="1" t="s">
        <v>110</v>
      </c>
      <c r="BP1354" s="1" t="s">
        <v>4271</v>
      </c>
      <c r="BQ1354" s="1" t="s">
        <v>3564</v>
      </c>
      <c r="BR1354" s="1" t="s">
        <v>6967</v>
      </c>
      <c r="BS1354" s="1" t="s">
        <v>41</v>
      </c>
      <c r="BT1354" s="1" t="s">
        <v>5259</v>
      </c>
    </row>
    <row r="1355" spans="1:31" ht="13.5" customHeight="1">
      <c r="A1355" s="5" t="str">
        <f t="shared" si="69"/>
        <v>1861_화현내_0198</v>
      </c>
      <c r="B1355" s="1">
        <v>1861</v>
      </c>
      <c r="C1355" s="1" t="s">
        <v>9339</v>
      </c>
      <c r="D1355" s="1" t="s">
        <v>9340</v>
      </c>
      <c r="E1355" s="1">
        <v>1354</v>
      </c>
      <c r="F1355" s="1">
        <v>6</v>
      </c>
      <c r="G1355" s="1" t="s">
        <v>2529</v>
      </c>
      <c r="H1355" s="1" t="s">
        <v>4196</v>
      </c>
      <c r="I1355" s="1">
        <v>30</v>
      </c>
      <c r="L1355" s="1">
        <v>3</v>
      </c>
      <c r="M1355" s="1" t="s">
        <v>637</v>
      </c>
      <c r="N1355" s="1" t="s">
        <v>7585</v>
      </c>
      <c r="S1355" s="1" t="s">
        <v>96</v>
      </c>
      <c r="T1355" s="1" t="s">
        <v>4261</v>
      </c>
      <c r="W1355" s="1" t="s">
        <v>38</v>
      </c>
      <c r="X1355" s="1" t="s">
        <v>4338</v>
      </c>
      <c r="Y1355" s="1" t="s">
        <v>10</v>
      </c>
      <c r="Z1355" s="1" t="s">
        <v>4364</v>
      </c>
      <c r="AC1355" s="1">
        <v>62</v>
      </c>
      <c r="AD1355" s="1" t="s">
        <v>556</v>
      </c>
      <c r="AE1355" s="1" t="s">
        <v>5204</v>
      </c>
    </row>
    <row r="1356" spans="1:72" ht="13.5" customHeight="1">
      <c r="A1356" s="5" t="str">
        <f t="shared" si="69"/>
        <v>1861_화현내_0198</v>
      </c>
      <c r="B1356" s="1">
        <v>1861</v>
      </c>
      <c r="C1356" s="1" t="s">
        <v>9339</v>
      </c>
      <c r="D1356" s="1" t="s">
        <v>9340</v>
      </c>
      <c r="E1356" s="1">
        <v>1355</v>
      </c>
      <c r="F1356" s="1">
        <v>6</v>
      </c>
      <c r="G1356" s="1" t="s">
        <v>2529</v>
      </c>
      <c r="H1356" s="1" t="s">
        <v>4196</v>
      </c>
      <c r="I1356" s="1">
        <v>30</v>
      </c>
      <c r="L1356" s="1">
        <v>4</v>
      </c>
      <c r="M1356" s="1" t="s">
        <v>8569</v>
      </c>
      <c r="N1356" s="1" t="s">
        <v>8570</v>
      </c>
      <c r="T1356" s="1" t="s">
        <v>8774</v>
      </c>
      <c r="U1356" s="1" t="s">
        <v>110</v>
      </c>
      <c r="V1356" s="1" t="s">
        <v>4271</v>
      </c>
      <c r="W1356" s="1" t="s">
        <v>160</v>
      </c>
      <c r="X1356" s="1" t="s">
        <v>4340</v>
      </c>
      <c r="Y1356" s="1" t="s">
        <v>3565</v>
      </c>
      <c r="Z1356" s="1" t="s">
        <v>4576</v>
      </c>
      <c r="AC1356" s="1">
        <v>60</v>
      </c>
      <c r="AD1356" s="1" t="s">
        <v>269</v>
      </c>
      <c r="AE1356" s="1" t="s">
        <v>5246</v>
      </c>
      <c r="AJ1356" s="1" t="s">
        <v>17</v>
      </c>
      <c r="AK1356" s="1" t="s">
        <v>5254</v>
      </c>
      <c r="AL1356" s="1" t="s">
        <v>95</v>
      </c>
      <c r="AM1356" s="1" t="s">
        <v>5256</v>
      </c>
      <c r="AT1356" s="1" t="s">
        <v>110</v>
      </c>
      <c r="AU1356" s="1" t="s">
        <v>4271</v>
      </c>
      <c r="AV1356" s="1" t="s">
        <v>1137</v>
      </c>
      <c r="AW1356" s="1" t="s">
        <v>5384</v>
      </c>
      <c r="BG1356" s="1" t="s">
        <v>110</v>
      </c>
      <c r="BH1356" s="1" t="s">
        <v>4271</v>
      </c>
      <c r="BI1356" s="1" t="s">
        <v>3566</v>
      </c>
      <c r="BJ1356" s="1" t="s">
        <v>5995</v>
      </c>
      <c r="BK1356" s="1" t="s">
        <v>110</v>
      </c>
      <c r="BL1356" s="1" t="s">
        <v>4271</v>
      </c>
      <c r="BM1356" s="1" t="s">
        <v>3567</v>
      </c>
      <c r="BN1356" s="1" t="s">
        <v>6486</v>
      </c>
      <c r="BO1356" s="1" t="s">
        <v>110</v>
      </c>
      <c r="BP1356" s="1" t="s">
        <v>4271</v>
      </c>
      <c r="BQ1356" s="1" t="s">
        <v>3568</v>
      </c>
      <c r="BR1356" s="1" t="s">
        <v>6966</v>
      </c>
      <c r="BS1356" s="1" t="s">
        <v>772</v>
      </c>
      <c r="BT1356" s="1" t="s">
        <v>5316</v>
      </c>
    </row>
    <row r="1357" spans="1:72" ht="13.5" customHeight="1">
      <c r="A1357" s="5" t="str">
        <f t="shared" si="69"/>
        <v>1861_화현내_0198</v>
      </c>
      <c r="B1357" s="1">
        <v>1861</v>
      </c>
      <c r="C1357" s="1" t="s">
        <v>9339</v>
      </c>
      <c r="D1357" s="1" t="s">
        <v>9340</v>
      </c>
      <c r="E1357" s="1">
        <v>1356</v>
      </c>
      <c r="F1357" s="1">
        <v>6</v>
      </c>
      <c r="G1357" s="1" t="s">
        <v>2529</v>
      </c>
      <c r="H1357" s="1" t="s">
        <v>4196</v>
      </c>
      <c r="I1357" s="1">
        <v>30</v>
      </c>
      <c r="L1357" s="1">
        <v>4</v>
      </c>
      <c r="M1357" s="1" t="s">
        <v>8569</v>
      </c>
      <c r="N1357" s="1" t="s">
        <v>8570</v>
      </c>
      <c r="S1357" s="1" t="s">
        <v>49</v>
      </c>
      <c r="T1357" s="1" t="s">
        <v>967</v>
      </c>
      <c r="W1357" s="1" t="s">
        <v>259</v>
      </c>
      <c r="X1357" s="1" t="s">
        <v>4268</v>
      </c>
      <c r="Y1357" s="1" t="s">
        <v>10</v>
      </c>
      <c r="Z1357" s="1" t="s">
        <v>4364</v>
      </c>
      <c r="AC1357" s="1">
        <v>60</v>
      </c>
      <c r="AD1357" s="1" t="s">
        <v>269</v>
      </c>
      <c r="AE1357" s="1" t="s">
        <v>5246</v>
      </c>
      <c r="AJ1357" s="1" t="s">
        <v>17</v>
      </c>
      <c r="AK1357" s="1" t="s">
        <v>5254</v>
      </c>
      <c r="AL1357" s="1" t="s">
        <v>41</v>
      </c>
      <c r="AM1357" s="1" t="s">
        <v>5259</v>
      </c>
      <c r="AT1357" s="1" t="s">
        <v>110</v>
      </c>
      <c r="AU1357" s="1" t="s">
        <v>4271</v>
      </c>
      <c r="AV1357" s="1" t="s">
        <v>983</v>
      </c>
      <c r="AW1357" s="1" t="s">
        <v>5487</v>
      </c>
      <c r="BG1357" s="1" t="s">
        <v>110</v>
      </c>
      <c r="BH1357" s="1" t="s">
        <v>4271</v>
      </c>
      <c r="BI1357" s="1" t="s">
        <v>3569</v>
      </c>
      <c r="BJ1357" s="1" t="s">
        <v>6070</v>
      </c>
      <c r="BK1357" s="1" t="s">
        <v>110</v>
      </c>
      <c r="BL1357" s="1" t="s">
        <v>4271</v>
      </c>
      <c r="BM1357" s="1" t="s">
        <v>3570</v>
      </c>
      <c r="BN1357" s="1" t="s">
        <v>6541</v>
      </c>
      <c r="BO1357" s="1" t="s">
        <v>105</v>
      </c>
      <c r="BP1357" s="1" t="s">
        <v>4280</v>
      </c>
      <c r="BQ1357" s="1" t="s">
        <v>3571</v>
      </c>
      <c r="BR1357" s="1" t="s">
        <v>7591</v>
      </c>
      <c r="BS1357" s="1" t="s">
        <v>88</v>
      </c>
      <c r="BT1357" s="1" t="s">
        <v>7489</v>
      </c>
    </row>
    <row r="1358" spans="1:29" ht="13.5" customHeight="1">
      <c r="A1358" s="5" t="str">
        <f t="shared" si="69"/>
        <v>1861_화현내_0198</v>
      </c>
      <c r="B1358" s="1">
        <v>1861</v>
      </c>
      <c r="C1358" s="1" t="s">
        <v>9339</v>
      </c>
      <c r="D1358" s="1" t="s">
        <v>9340</v>
      </c>
      <c r="E1358" s="1">
        <v>1357</v>
      </c>
      <c r="F1358" s="1">
        <v>6</v>
      </c>
      <c r="G1358" s="1" t="s">
        <v>2529</v>
      </c>
      <c r="H1358" s="1" t="s">
        <v>4196</v>
      </c>
      <c r="I1358" s="1">
        <v>30</v>
      </c>
      <c r="L1358" s="1">
        <v>4</v>
      </c>
      <c r="M1358" s="1" t="s">
        <v>8569</v>
      </c>
      <c r="N1358" s="1" t="s">
        <v>8570</v>
      </c>
      <c r="S1358" s="1" t="s">
        <v>181</v>
      </c>
      <c r="T1358" s="1" t="s">
        <v>4259</v>
      </c>
      <c r="Y1358" s="1" t="s">
        <v>3572</v>
      </c>
      <c r="Z1358" s="1" t="s">
        <v>4575</v>
      </c>
      <c r="AC1358" s="1">
        <v>30</v>
      </c>
    </row>
    <row r="1359" spans="1:29" ht="13.5" customHeight="1">
      <c r="A1359" s="5" t="str">
        <f t="shared" si="69"/>
        <v>1861_화현내_0198</v>
      </c>
      <c r="B1359" s="1">
        <v>1861</v>
      </c>
      <c r="C1359" s="1" t="s">
        <v>9339</v>
      </c>
      <c r="D1359" s="1" t="s">
        <v>9340</v>
      </c>
      <c r="E1359" s="1">
        <v>1358</v>
      </c>
      <c r="F1359" s="1">
        <v>6</v>
      </c>
      <c r="G1359" s="1" t="s">
        <v>2529</v>
      </c>
      <c r="H1359" s="1" t="s">
        <v>4196</v>
      </c>
      <c r="I1359" s="1">
        <v>30</v>
      </c>
      <c r="L1359" s="1">
        <v>4</v>
      </c>
      <c r="M1359" s="1" t="s">
        <v>8569</v>
      </c>
      <c r="N1359" s="1" t="s">
        <v>8570</v>
      </c>
      <c r="S1359" s="1" t="s">
        <v>184</v>
      </c>
      <c r="T1359" s="1" t="s">
        <v>4260</v>
      </c>
      <c r="W1359" s="1" t="s">
        <v>38</v>
      </c>
      <c r="X1359" s="1" t="s">
        <v>4338</v>
      </c>
      <c r="Y1359" s="1" t="s">
        <v>10</v>
      </c>
      <c r="Z1359" s="1" t="s">
        <v>4364</v>
      </c>
      <c r="AC1359" s="1">
        <v>30</v>
      </c>
    </row>
    <row r="1360" spans="1:72" ht="13.5" customHeight="1">
      <c r="A1360" s="5" t="str">
        <f t="shared" si="69"/>
        <v>1861_화현내_0198</v>
      </c>
      <c r="B1360" s="1">
        <v>1861</v>
      </c>
      <c r="C1360" s="1" t="s">
        <v>9339</v>
      </c>
      <c r="D1360" s="1" t="s">
        <v>9340</v>
      </c>
      <c r="E1360" s="1">
        <v>1359</v>
      </c>
      <c r="F1360" s="1">
        <v>6</v>
      </c>
      <c r="G1360" s="1" t="s">
        <v>2529</v>
      </c>
      <c r="H1360" s="1" t="s">
        <v>4196</v>
      </c>
      <c r="I1360" s="1">
        <v>30</v>
      </c>
      <c r="L1360" s="1">
        <v>5</v>
      </c>
      <c r="M1360" s="1" t="s">
        <v>8571</v>
      </c>
      <c r="N1360" s="1" t="s">
        <v>8572</v>
      </c>
      <c r="T1360" s="1" t="s">
        <v>9267</v>
      </c>
      <c r="U1360" s="1" t="s">
        <v>110</v>
      </c>
      <c r="V1360" s="1" t="s">
        <v>4271</v>
      </c>
      <c r="W1360" s="1" t="s">
        <v>139</v>
      </c>
      <c r="X1360" s="1" t="s">
        <v>9268</v>
      </c>
      <c r="Y1360" s="1" t="s">
        <v>3573</v>
      </c>
      <c r="Z1360" s="1" t="s">
        <v>4574</v>
      </c>
      <c r="AC1360" s="1">
        <v>72</v>
      </c>
      <c r="AD1360" s="1" t="s">
        <v>98</v>
      </c>
      <c r="AE1360" s="1" t="s">
        <v>5192</v>
      </c>
      <c r="AJ1360" s="1" t="s">
        <v>17</v>
      </c>
      <c r="AK1360" s="1" t="s">
        <v>5254</v>
      </c>
      <c r="AL1360" s="1" t="s">
        <v>141</v>
      </c>
      <c r="AM1360" s="1" t="s">
        <v>5296</v>
      </c>
      <c r="AT1360" s="1" t="s">
        <v>110</v>
      </c>
      <c r="AU1360" s="1" t="s">
        <v>4271</v>
      </c>
      <c r="AV1360" s="1" t="s">
        <v>2579</v>
      </c>
      <c r="AW1360" s="1" t="s">
        <v>5486</v>
      </c>
      <c r="BG1360" s="1" t="s">
        <v>110</v>
      </c>
      <c r="BH1360" s="1" t="s">
        <v>4271</v>
      </c>
      <c r="BI1360" s="1" t="s">
        <v>968</v>
      </c>
      <c r="BJ1360" s="1" t="s">
        <v>5856</v>
      </c>
      <c r="BK1360" s="1" t="s">
        <v>110</v>
      </c>
      <c r="BL1360" s="1" t="s">
        <v>4271</v>
      </c>
      <c r="BM1360" s="1" t="s">
        <v>2647</v>
      </c>
      <c r="BN1360" s="1" t="s">
        <v>6180</v>
      </c>
      <c r="BQ1360" s="1" t="s">
        <v>3154</v>
      </c>
      <c r="BR1360" s="1" t="s">
        <v>6863</v>
      </c>
      <c r="BS1360" s="1" t="s">
        <v>1742</v>
      </c>
      <c r="BT1360" s="1" t="s">
        <v>5268</v>
      </c>
    </row>
    <row r="1361" spans="1:29" ht="13.5" customHeight="1">
      <c r="A1361" s="5" t="str">
        <f t="shared" si="69"/>
        <v>1861_화현내_0198</v>
      </c>
      <c r="B1361" s="1">
        <v>1861</v>
      </c>
      <c r="C1361" s="1" t="s">
        <v>9339</v>
      </c>
      <c r="D1361" s="1" t="s">
        <v>9340</v>
      </c>
      <c r="E1361" s="1">
        <v>1360</v>
      </c>
      <c r="F1361" s="1">
        <v>6</v>
      </c>
      <c r="G1361" s="1" t="s">
        <v>2529</v>
      </c>
      <c r="H1361" s="1" t="s">
        <v>4196</v>
      </c>
      <c r="I1361" s="1">
        <v>30</v>
      </c>
      <c r="L1361" s="1">
        <v>5</v>
      </c>
      <c r="M1361" s="1" t="s">
        <v>8571</v>
      </c>
      <c r="N1361" s="1" t="s">
        <v>8572</v>
      </c>
      <c r="S1361" s="1" t="s">
        <v>181</v>
      </c>
      <c r="T1361" s="1" t="s">
        <v>4259</v>
      </c>
      <c r="Y1361" s="1" t="s">
        <v>3574</v>
      </c>
      <c r="Z1361" s="1" t="s">
        <v>4573</v>
      </c>
      <c r="AC1361" s="1">
        <v>45</v>
      </c>
    </row>
    <row r="1362" spans="1:29" ht="13.5" customHeight="1">
      <c r="A1362" s="5" t="str">
        <f t="shared" si="69"/>
        <v>1861_화현내_0198</v>
      </c>
      <c r="B1362" s="1">
        <v>1861</v>
      </c>
      <c r="C1362" s="1" t="s">
        <v>9339</v>
      </c>
      <c r="D1362" s="1" t="s">
        <v>9340</v>
      </c>
      <c r="E1362" s="1">
        <v>1361</v>
      </c>
      <c r="F1362" s="1">
        <v>6</v>
      </c>
      <c r="G1362" s="1" t="s">
        <v>2529</v>
      </c>
      <c r="H1362" s="1" t="s">
        <v>4196</v>
      </c>
      <c r="I1362" s="1">
        <v>30</v>
      </c>
      <c r="L1362" s="1">
        <v>5</v>
      </c>
      <c r="M1362" s="1" t="s">
        <v>8571</v>
      </c>
      <c r="N1362" s="1" t="s">
        <v>8572</v>
      </c>
      <c r="S1362" s="1" t="s">
        <v>184</v>
      </c>
      <c r="T1362" s="1" t="s">
        <v>4260</v>
      </c>
      <c r="W1362" s="1" t="s">
        <v>309</v>
      </c>
      <c r="X1362" s="1" t="s">
        <v>4343</v>
      </c>
      <c r="Y1362" s="1" t="s">
        <v>10</v>
      </c>
      <c r="Z1362" s="1" t="s">
        <v>4364</v>
      </c>
      <c r="AC1362" s="1">
        <v>45</v>
      </c>
    </row>
    <row r="1363" spans="1:29" ht="13.5" customHeight="1">
      <c r="A1363" s="5" t="str">
        <f t="shared" si="69"/>
        <v>1861_화현내_0198</v>
      </c>
      <c r="B1363" s="1">
        <v>1861</v>
      </c>
      <c r="C1363" s="1" t="s">
        <v>9339</v>
      </c>
      <c r="D1363" s="1" t="s">
        <v>9340</v>
      </c>
      <c r="E1363" s="1">
        <v>1362</v>
      </c>
      <c r="F1363" s="1">
        <v>6</v>
      </c>
      <c r="G1363" s="1" t="s">
        <v>2529</v>
      </c>
      <c r="H1363" s="1" t="s">
        <v>4196</v>
      </c>
      <c r="I1363" s="1">
        <v>30</v>
      </c>
      <c r="L1363" s="1">
        <v>5</v>
      </c>
      <c r="M1363" s="1" t="s">
        <v>8571</v>
      </c>
      <c r="N1363" s="1" t="s">
        <v>8572</v>
      </c>
      <c r="S1363" s="1" t="s">
        <v>259</v>
      </c>
      <c r="T1363" s="1" t="s">
        <v>4268</v>
      </c>
      <c r="Y1363" s="1" t="s">
        <v>3575</v>
      </c>
      <c r="Z1363" s="1" t="s">
        <v>4572</v>
      </c>
      <c r="AC1363" s="1">
        <v>16</v>
      </c>
    </row>
    <row r="1364" spans="1:29" ht="13.5" customHeight="1">
      <c r="A1364" s="5" t="str">
        <f t="shared" si="69"/>
        <v>1861_화현내_0198</v>
      </c>
      <c r="B1364" s="1">
        <v>1861</v>
      </c>
      <c r="C1364" s="1" t="s">
        <v>9339</v>
      </c>
      <c r="D1364" s="1" t="s">
        <v>9340</v>
      </c>
      <c r="E1364" s="1">
        <v>1363</v>
      </c>
      <c r="F1364" s="1">
        <v>6</v>
      </c>
      <c r="G1364" s="1" t="s">
        <v>2529</v>
      </c>
      <c r="H1364" s="1" t="s">
        <v>4196</v>
      </c>
      <c r="I1364" s="1">
        <v>30</v>
      </c>
      <c r="L1364" s="1">
        <v>5</v>
      </c>
      <c r="M1364" s="1" t="s">
        <v>8571</v>
      </c>
      <c r="N1364" s="1" t="s">
        <v>8572</v>
      </c>
      <c r="S1364" s="1" t="s">
        <v>181</v>
      </c>
      <c r="T1364" s="1" t="s">
        <v>4259</v>
      </c>
      <c r="Y1364" s="1" t="s">
        <v>3576</v>
      </c>
      <c r="Z1364" s="1" t="s">
        <v>4571</v>
      </c>
      <c r="AC1364" s="1">
        <v>35</v>
      </c>
    </row>
    <row r="1365" spans="1:31" ht="13.5" customHeight="1">
      <c r="A1365" s="5" t="str">
        <f t="shared" si="69"/>
        <v>1861_화현내_0198</v>
      </c>
      <c r="B1365" s="1">
        <v>1861</v>
      </c>
      <c r="C1365" s="1" t="s">
        <v>9339</v>
      </c>
      <c r="D1365" s="1" t="s">
        <v>9340</v>
      </c>
      <c r="E1365" s="1">
        <v>1364</v>
      </c>
      <c r="F1365" s="1">
        <v>6</v>
      </c>
      <c r="G1365" s="1" t="s">
        <v>2529</v>
      </c>
      <c r="H1365" s="1" t="s">
        <v>4196</v>
      </c>
      <c r="I1365" s="1">
        <v>30</v>
      </c>
      <c r="L1365" s="1">
        <v>5</v>
      </c>
      <c r="M1365" s="1" t="s">
        <v>8571</v>
      </c>
      <c r="N1365" s="1" t="s">
        <v>8572</v>
      </c>
      <c r="S1365" s="1" t="s">
        <v>184</v>
      </c>
      <c r="T1365" s="1" t="s">
        <v>4260</v>
      </c>
      <c r="W1365" s="1" t="s">
        <v>1840</v>
      </c>
      <c r="X1365" s="1" t="s">
        <v>4363</v>
      </c>
      <c r="Y1365" s="1" t="s">
        <v>10</v>
      </c>
      <c r="Z1365" s="1" t="s">
        <v>4364</v>
      </c>
      <c r="AC1365" s="1">
        <v>35</v>
      </c>
      <c r="AD1365" s="1" t="s">
        <v>205</v>
      </c>
      <c r="AE1365" s="1" t="s">
        <v>5214</v>
      </c>
    </row>
    <row r="1366" spans="1:72" ht="13.5" customHeight="1">
      <c r="A1366" s="5" t="str">
        <f t="shared" si="69"/>
        <v>1861_화현내_0198</v>
      </c>
      <c r="B1366" s="1">
        <v>1861</v>
      </c>
      <c r="C1366" s="1" t="s">
        <v>9339</v>
      </c>
      <c r="D1366" s="1" t="s">
        <v>9340</v>
      </c>
      <c r="E1366" s="1">
        <v>1365</v>
      </c>
      <c r="F1366" s="1">
        <v>6</v>
      </c>
      <c r="G1366" s="1" t="s">
        <v>2529</v>
      </c>
      <c r="H1366" s="1" t="s">
        <v>4196</v>
      </c>
      <c r="I1366" s="1">
        <v>31</v>
      </c>
      <c r="J1366" s="1" t="s">
        <v>3577</v>
      </c>
      <c r="K1366" s="1" t="s">
        <v>7410</v>
      </c>
      <c r="L1366" s="1">
        <v>1</v>
      </c>
      <c r="M1366" s="1" t="s">
        <v>3577</v>
      </c>
      <c r="N1366" s="1" t="s">
        <v>7410</v>
      </c>
      <c r="T1366" s="1" t="s">
        <v>8948</v>
      </c>
      <c r="U1366" s="1" t="s">
        <v>110</v>
      </c>
      <c r="V1366" s="1" t="s">
        <v>4271</v>
      </c>
      <c r="W1366" s="1" t="s">
        <v>139</v>
      </c>
      <c r="X1366" s="1" t="s">
        <v>8949</v>
      </c>
      <c r="Y1366" s="1" t="s">
        <v>3578</v>
      </c>
      <c r="Z1366" s="1" t="s">
        <v>4570</v>
      </c>
      <c r="AC1366" s="1">
        <v>63</v>
      </c>
      <c r="AD1366" s="1" t="s">
        <v>254</v>
      </c>
      <c r="AE1366" s="1" t="s">
        <v>5200</v>
      </c>
      <c r="AJ1366" s="1" t="s">
        <v>17</v>
      </c>
      <c r="AK1366" s="1" t="s">
        <v>5254</v>
      </c>
      <c r="AL1366" s="1" t="s">
        <v>141</v>
      </c>
      <c r="AM1366" s="1" t="s">
        <v>5296</v>
      </c>
      <c r="AT1366" s="1" t="s">
        <v>110</v>
      </c>
      <c r="AU1366" s="1" t="s">
        <v>4271</v>
      </c>
      <c r="AV1366" s="1" t="s">
        <v>3579</v>
      </c>
      <c r="AW1366" s="1" t="s">
        <v>5412</v>
      </c>
      <c r="BG1366" s="1" t="s">
        <v>110</v>
      </c>
      <c r="BH1366" s="1" t="s">
        <v>4271</v>
      </c>
      <c r="BI1366" s="1" t="s">
        <v>1884</v>
      </c>
      <c r="BJ1366" s="1" t="s">
        <v>5531</v>
      </c>
      <c r="BK1366" s="1" t="s">
        <v>9269</v>
      </c>
      <c r="BL1366" s="1" t="s">
        <v>4271</v>
      </c>
      <c r="BM1366" s="1" t="s">
        <v>2802</v>
      </c>
      <c r="BN1366" s="1" t="s">
        <v>5414</v>
      </c>
      <c r="BO1366" s="1" t="s">
        <v>110</v>
      </c>
      <c r="BP1366" s="1" t="s">
        <v>4271</v>
      </c>
      <c r="BQ1366" s="1" t="s">
        <v>3580</v>
      </c>
      <c r="BR1366" s="1" t="s">
        <v>6909</v>
      </c>
      <c r="BS1366" s="1" t="s">
        <v>1742</v>
      </c>
      <c r="BT1366" s="1" t="s">
        <v>5268</v>
      </c>
    </row>
    <row r="1367" spans="1:72" ht="13.5" customHeight="1">
      <c r="A1367" s="5" t="str">
        <f aca="true" t="shared" si="70" ref="A1367:A1384">HYPERLINK("http://kyu.snu.ac.kr/sdhj/index.jsp?type=hj/GK14782_00IH_0001_0199.jpg","1861_화현내_0199")</f>
        <v>1861_화현내_0199</v>
      </c>
      <c r="B1367" s="1">
        <v>1861</v>
      </c>
      <c r="C1367" s="1" t="s">
        <v>9339</v>
      </c>
      <c r="D1367" s="1" t="s">
        <v>9340</v>
      </c>
      <c r="E1367" s="1">
        <v>1366</v>
      </c>
      <c r="F1367" s="1">
        <v>6</v>
      </c>
      <c r="G1367" s="1" t="s">
        <v>2529</v>
      </c>
      <c r="H1367" s="1" t="s">
        <v>4196</v>
      </c>
      <c r="I1367" s="1">
        <v>31</v>
      </c>
      <c r="L1367" s="1">
        <v>1</v>
      </c>
      <c r="M1367" s="1" t="s">
        <v>3577</v>
      </c>
      <c r="N1367" s="1" t="s">
        <v>7410</v>
      </c>
      <c r="S1367" s="1" t="s">
        <v>49</v>
      </c>
      <c r="T1367" s="1" t="s">
        <v>967</v>
      </c>
      <c r="W1367" s="1" t="s">
        <v>135</v>
      </c>
      <c r="X1367" s="1" t="s">
        <v>9181</v>
      </c>
      <c r="Y1367" s="1" t="s">
        <v>10</v>
      </c>
      <c r="Z1367" s="1" t="s">
        <v>4364</v>
      </c>
      <c r="AC1367" s="1">
        <v>63</v>
      </c>
      <c r="AD1367" s="1" t="s">
        <v>254</v>
      </c>
      <c r="AE1367" s="1" t="s">
        <v>5200</v>
      </c>
      <c r="AJ1367" s="1" t="s">
        <v>17</v>
      </c>
      <c r="AK1367" s="1" t="s">
        <v>5254</v>
      </c>
      <c r="AL1367" s="1" t="s">
        <v>74</v>
      </c>
      <c r="AM1367" s="1" t="s">
        <v>4740</v>
      </c>
      <c r="AT1367" s="1" t="s">
        <v>110</v>
      </c>
      <c r="AU1367" s="1" t="s">
        <v>4271</v>
      </c>
      <c r="AV1367" s="1" t="s">
        <v>3581</v>
      </c>
      <c r="AW1367" s="1" t="s">
        <v>5485</v>
      </c>
      <c r="BG1367" s="1" t="s">
        <v>110</v>
      </c>
      <c r="BH1367" s="1" t="s">
        <v>4271</v>
      </c>
      <c r="BI1367" s="1" t="s">
        <v>3294</v>
      </c>
      <c r="BJ1367" s="1" t="s">
        <v>6069</v>
      </c>
      <c r="BK1367" s="1" t="s">
        <v>110</v>
      </c>
      <c r="BL1367" s="1" t="s">
        <v>4271</v>
      </c>
      <c r="BM1367" s="1" t="s">
        <v>3582</v>
      </c>
      <c r="BN1367" s="1" t="s">
        <v>6540</v>
      </c>
      <c r="BO1367" s="1" t="s">
        <v>110</v>
      </c>
      <c r="BP1367" s="1" t="s">
        <v>4271</v>
      </c>
      <c r="BQ1367" s="1" t="s">
        <v>3583</v>
      </c>
      <c r="BR1367" s="1" t="s">
        <v>6965</v>
      </c>
      <c r="BS1367" s="1" t="s">
        <v>88</v>
      </c>
      <c r="BT1367" s="1" t="s">
        <v>7489</v>
      </c>
    </row>
    <row r="1368" spans="1:31" ht="13.5" customHeight="1">
      <c r="A1368" s="5" t="str">
        <f t="shared" si="70"/>
        <v>1861_화현내_0199</v>
      </c>
      <c r="B1368" s="1">
        <v>1861</v>
      </c>
      <c r="C1368" s="1" t="s">
        <v>9339</v>
      </c>
      <c r="D1368" s="1" t="s">
        <v>9340</v>
      </c>
      <c r="E1368" s="1">
        <v>1367</v>
      </c>
      <c r="F1368" s="1">
        <v>6</v>
      </c>
      <c r="G1368" s="1" t="s">
        <v>2529</v>
      </c>
      <c r="H1368" s="1" t="s">
        <v>4196</v>
      </c>
      <c r="I1368" s="1">
        <v>31</v>
      </c>
      <c r="L1368" s="1">
        <v>1</v>
      </c>
      <c r="M1368" s="1" t="s">
        <v>3577</v>
      </c>
      <c r="N1368" s="1" t="s">
        <v>7410</v>
      </c>
      <c r="S1368" s="1" t="s">
        <v>181</v>
      </c>
      <c r="T1368" s="1" t="s">
        <v>4259</v>
      </c>
      <c r="Y1368" s="1" t="s">
        <v>3584</v>
      </c>
      <c r="Z1368" s="1" t="s">
        <v>4569</v>
      </c>
      <c r="AC1368" s="1">
        <v>26</v>
      </c>
      <c r="AD1368" s="1" t="s">
        <v>428</v>
      </c>
      <c r="AE1368" s="1" t="s">
        <v>5208</v>
      </c>
    </row>
    <row r="1369" spans="1:31" ht="13.5" customHeight="1">
      <c r="A1369" s="5" t="str">
        <f t="shared" si="70"/>
        <v>1861_화현내_0199</v>
      </c>
      <c r="B1369" s="1">
        <v>1861</v>
      </c>
      <c r="C1369" s="1" t="s">
        <v>9339</v>
      </c>
      <c r="D1369" s="1" t="s">
        <v>9340</v>
      </c>
      <c r="E1369" s="1">
        <v>1368</v>
      </c>
      <c r="F1369" s="1">
        <v>6</v>
      </c>
      <c r="G1369" s="1" t="s">
        <v>2529</v>
      </c>
      <c r="H1369" s="1" t="s">
        <v>4196</v>
      </c>
      <c r="I1369" s="1">
        <v>31</v>
      </c>
      <c r="L1369" s="1">
        <v>1</v>
      </c>
      <c r="M1369" s="1" t="s">
        <v>3577</v>
      </c>
      <c r="N1369" s="1" t="s">
        <v>7410</v>
      </c>
      <c r="S1369" s="1" t="s">
        <v>297</v>
      </c>
      <c r="T1369" s="1" t="s">
        <v>4258</v>
      </c>
      <c r="AC1369" s="1">
        <v>9</v>
      </c>
      <c r="AD1369" s="1" t="s">
        <v>213</v>
      </c>
      <c r="AE1369" s="1" t="s">
        <v>5203</v>
      </c>
    </row>
    <row r="1370" spans="1:72" ht="13.5" customHeight="1">
      <c r="A1370" s="5" t="str">
        <f t="shared" si="70"/>
        <v>1861_화현내_0199</v>
      </c>
      <c r="B1370" s="1">
        <v>1861</v>
      </c>
      <c r="C1370" s="1" t="s">
        <v>9339</v>
      </c>
      <c r="D1370" s="1" t="s">
        <v>9340</v>
      </c>
      <c r="E1370" s="1">
        <v>1369</v>
      </c>
      <c r="F1370" s="1">
        <v>6</v>
      </c>
      <c r="G1370" s="1" t="s">
        <v>2529</v>
      </c>
      <c r="H1370" s="1" t="s">
        <v>4196</v>
      </c>
      <c r="I1370" s="1">
        <v>31</v>
      </c>
      <c r="L1370" s="1">
        <v>2</v>
      </c>
      <c r="M1370" s="1" t="s">
        <v>8573</v>
      </c>
      <c r="N1370" s="1" t="s">
        <v>8574</v>
      </c>
      <c r="T1370" s="1" t="s">
        <v>8761</v>
      </c>
      <c r="U1370" s="1" t="s">
        <v>110</v>
      </c>
      <c r="V1370" s="1" t="s">
        <v>4271</v>
      </c>
      <c r="W1370" s="1" t="s">
        <v>97</v>
      </c>
      <c r="X1370" s="1" t="s">
        <v>9270</v>
      </c>
      <c r="Y1370" s="1" t="s">
        <v>3585</v>
      </c>
      <c r="Z1370" s="1" t="s">
        <v>4568</v>
      </c>
      <c r="AC1370" s="1">
        <v>44</v>
      </c>
      <c r="AD1370" s="1" t="s">
        <v>65</v>
      </c>
      <c r="AE1370" s="1" t="s">
        <v>5142</v>
      </c>
      <c r="AJ1370" s="1" t="s">
        <v>17</v>
      </c>
      <c r="AK1370" s="1" t="s">
        <v>5254</v>
      </c>
      <c r="AL1370" s="1" t="s">
        <v>88</v>
      </c>
      <c r="AM1370" s="1" t="s">
        <v>7489</v>
      </c>
      <c r="AT1370" s="1" t="s">
        <v>110</v>
      </c>
      <c r="AU1370" s="1" t="s">
        <v>4271</v>
      </c>
      <c r="AV1370" s="1" t="s">
        <v>3586</v>
      </c>
      <c r="AW1370" s="1" t="s">
        <v>5484</v>
      </c>
      <c r="BG1370" s="1" t="s">
        <v>110</v>
      </c>
      <c r="BH1370" s="1" t="s">
        <v>4271</v>
      </c>
      <c r="BI1370" s="1" t="s">
        <v>1331</v>
      </c>
      <c r="BJ1370" s="1" t="s">
        <v>4886</v>
      </c>
      <c r="BK1370" s="1" t="s">
        <v>110</v>
      </c>
      <c r="BL1370" s="1" t="s">
        <v>4271</v>
      </c>
      <c r="BM1370" s="1" t="s">
        <v>3587</v>
      </c>
      <c r="BN1370" s="1" t="s">
        <v>5371</v>
      </c>
      <c r="BO1370" s="1" t="s">
        <v>105</v>
      </c>
      <c r="BP1370" s="1" t="s">
        <v>4280</v>
      </c>
      <c r="BQ1370" s="1" t="s">
        <v>3588</v>
      </c>
      <c r="BR1370" s="1" t="s">
        <v>7745</v>
      </c>
      <c r="BS1370" s="1" t="s">
        <v>74</v>
      </c>
      <c r="BT1370" s="1" t="s">
        <v>4740</v>
      </c>
    </row>
    <row r="1371" spans="1:72" ht="13.5" customHeight="1">
      <c r="A1371" s="5" t="str">
        <f t="shared" si="70"/>
        <v>1861_화현내_0199</v>
      </c>
      <c r="B1371" s="1">
        <v>1861</v>
      </c>
      <c r="C1371" s="1" t="s">
        <v>9339</v>
      </c>
      <c r="D1371" s="1" t="s">
        <v>9340</v>
      </c>
      <c r="E1371" s="1">
        <v>1370</v>
      </c>
      <c r="F1371" s="1">
        <v>6</v>
      </c>
      <c r="G1371" s="1" t="s">
        <v>2529</v>
      </c>
      <c r="H1371" s="1" t="s">
        <v>4196</v>
      </c>
      <c r="I1371" s="1">
        <v>31</v>
      </c>
      <c r="L1371" s="1">
        <v>2</v>
      </c>
      <c r="M1371" s="1" t="s">
        <v>8573</v>
      </c>
      <c r="N1371" s="1" t="s">
        <v>8574</v>
      </c>
      <c r="S1371" s="1" t="s">
        <v>49</v>
      </c>
      <c r="T1371" s="1" t="s">
        <v>967</v>
      </c>
      <c r="W1371" s="1" t="s">
        <v>267</v>
      </c>
      <c r="X1371" s="1" t="s">
        <v>4342</v>
      </c>
      <c r="Y1371" s="1" t="s">
        <v>10</v>
      </c>
      <c r="Z1371" s="1" t="s">
        <v>4364</v>
      </c>
      <c r="AC1371" s="1">
        <v>44</v>
      </c>
      <c r="AD1371" s="1" t="s">
        <v>65</v>
      </c>
      <c r="AE1371" s="1" t="s">
        <v>5142</v>
      </c>
      <c r="AJ1371" s="1" t="s">
        <v>17</v>
      </c>
      <c r="AK1371" s="1" t="s">
        <v>5254</v>
      </c>
      <c r="AL1371" s="1" t="s">
        <v>104</v>
      </c>
      <c r="AM1371" s="1" t="s">
        <v>5261</v>
      </c>
      <c r="AT1371" s="1" t="s">
        <v>110</v>
      </c>
      <c r="AU1371" s="1" t="s">
        <v>4271</v>
      </c>
      <c r="AV1371" s="1" t="s">
        <v>2605</v>
      </c>
      <c r="AW1371" s="1" t="s">
        <v>5483</v>
      </c>
      <c r="BG1371" s="1" t="s">
        <v>110</v>
      </c>
      <c r="BH1371" s="1" t="s">
        <v>4271</v>
      </c>
      <c r="BI1371" s="1" t="s">
        <v>2606</v>
      </c>
      <c r="BJ1371" s="1" t="s">
        <v>6068</v>
      </c>
      <c r="BK1371" s="1" t="s">
        <v>110</v>
      </c>
      <c r="BL1371" s="1" t="s">
        <v>4271</v>
      </c>
      <c r="BM1371" s="1" t="s">
        <v>1000</v>
      </c>
      <c r="BN1371" s="1" t="s">
        <v>6539</v>
      </c>
      <c r="BO1371" s="1" t="s">
        <v>110</v>
      </c>
      <c r="BP1371" s="1" t="s">
        <v>4271</v>
      </c>
      <c r="BQ1371" s="1" t="s">
        <v>2607</v>
      </c>
      <c r="BR1371" s="1" t="s">
        <v>7492</v>
      </c>
      <c r="BS1371" s="1" t="s">
        <v>88</v>
      </c>
      <c r="BT1371" s="1" t="s">
        <v>7489</v>
      </c>
    </row>
    <row r="1372" spans="1:29" ht="13.5" customHeight="1">
      <c r="A1372" s="5" t="str">
        <f t="shared" si="70"/>
        <v>1861_화현내_0199</v>
      </c>
      <c r="B1372" s="1">
        <v>1861</v>
      </c>
      <c r="C1372" s="1" t="s">
        <v>9339</v>
      </c>
      <c r="D1372" s="1" t="s">
        <v>9340</v>
      </c>
      <c r="E1372" s="1">
        <v>1371</v>
      </c>
      <c r="F1372" s="1">
        <v>6</v>
      </c>
      <c r="G1372" s="1" t="s">
        <v>2529</v>
      </c>
      <c r="H1372" s="1" t="s">
        <v>4196</v>
      </c>
      <c r="I1372" s="1">
        <v>31</v>
      </c>
      <c r="L1372" s="1">
        <v>2</v>
      </c>
      <c r="M1372" s="1" t="s">
        <v>8573</v>
      </c>
      <c r="N1372" s="1" t="s">
        <v>8574</v>
      </c>
      <c r="S1372" s="1" t="s">
        <v>297</v>
      </c>
      <c r="T1372" s="1" t="s">
        <v>4258</v>
      </c>
      <c r="AC1372" s="1">
        <v>16</v>
      </c>
    </row>
    <row r="1373" spans="1:72" ht="13.5" customHeight="1">
      <c r="A1373" s="5" t="str">
        <f t="shared" si="70"/>
        <v>1861_화현내_0199</v>
      </c>
      <c r="B1373" s="1">
        <v>1861</v>
      </c>
      <c r="C1373" s="1" t="s">
        <v>9339</v>
      </c>
      <c r="D1373" s="1" t="s">
        <v>9340</v>
      </c>
      <c r="E1373" s="1">
        <v>1372</v>
      </c>
      <c r="F1373" s="1">
        <v>6</v>
      </c>
      <c r="G1373" s="1" t="s">
        <v>2529</v>
      </c>
      <c r="H1373" s="1" t="s">
        <v>4196</v>
      </c>
      <c r="I1373" s="1">
        <v>31</v>
      </c>
      <c r="L1373" s="1">
        <v>3</v>
      </c>
      <c r="M1373" s="1" t="s">
        <v>8575</v>
      </c>
      <c r="N1373" s="1" t="s">
        <v>8576</v>
      </c>
      <c r="O1373" s="1" t="s">
        <v>6</v>
      </c>
      <c r="P1373" s="1" t="s">
        <v>4255</v>
      </c>
      <c r="T1373" s="1" t="s">
        <v>8764</v>
      </c>
      <c r="U1373" s="1" t="s">
        <v>110</v>
      </c>
      <c r="V1373" s="1" t="s">
        <v>4271</v>
      </c>
      <c r="W1373" s="1" t="s">
        <v>139</v>
      </c>
      <c r="X1373" s="1" t="s">
        <v>9182</v>
      </c>
      <c r="Y1373" s="1" t="s">
        <v>698</v>
      </c>
      <c r="Z1373" s="1" t="s">
        <v>4567</v>
      </c>
      <c r="AC1373" s="1">
        <v>41</v>
      </c>
      <c r="AD1373" s="1" t="s">
        <v>299</v>
      </c>
      <c r="AE1373" s="1" t="s">
        <v>5202</v>
      </c>
      <c r="AJ1373" s="1" t="s">
        <v>17</v>
      </c>
      <c r="AK1373" s="1" t="s">
        <v>5254</v>
      </c>
      <c r="AL1373" s="1" t="s">
        <v>141</v>
      </c>
      <c r="AM1373" s="1" t="s">
        <v>5296</v>
      </c>
      <c r="AT1373" s="1" t="s">
        <v>110</v>
      </c>
      <c r="AU1373" s="1" t="s">
        <v>4271</v>
      </c>
      <c r="AV1373" s="1" t="s">
        <v>2864</v>
      </c>
      <c r="AW1373" s="1" t="s">
        <v>5482</v>
      </c>
      <c r="BG1373" s="1" t="s">
        <v>110</v>
      </c>
      <c r="BH1373" s="1" t="s">
        <v>4271</v>
      </c>
      <c r="BI1373" s="1" t="s">
        <v>2873</v>
      </c>
      <c r="BJ1373" s="1" t="s">
        <v>6067</v>
      </c>
      <c r="BK1373" s="1" t="s">
        <v>1304</v>
      </c>
      <c r="BL1373" s="1" t="s">
        <v>5334</v>
      </c>
      <c r="BM1373" s="1" t="s">
        <v>3324</v>
      </c>
      <c r="BN1373" s="1" t="s">
        <v>5531</v>
      </c>
      <c r="BO1373" s="1" t="s">
        <v>110</v>
      </c>
      <c r="BP1373" s="1" t="s">
        <v>4271</v>
      </c>
      <c r="BQ1373" s="1" t="s">
        <v>3589</v>
      </c>
      <c r="BR1373" s="1" t="s">
        <v>7805</v>
      </c>
      <c r="BS1373" s="1" t="s">
        <v>74</v>
      </c>
      <c r="BT1373" s="1" t="s">
        <v>4740</v>
      </c>
    </row>
    <row r="1374" spans="1:72" ht="13.5" customHeight="1">
      <c r="A1374" s="5" t="str">
        <f t="shared" si="70"/>
        <v>1861_화현내_0199</v>
      </c>
      <c r="B1374" s="1">
        <v>1861</v>
      </c>
      <c r="C1374" s="1" t="s">
        <v>9339</v>
      </c>
      <c r="D1374" s="1" t="s">
        <v>9340</v>
      </c>
      <c r="E1374" s="1">
        <v>1373</v>
      </c>
      <c r="F1374" s="1">
        <v>6</v>
      </c>
      <c r="G1374" s="1" t="s">
        <v>2529</v>
      </c>
      <c r="H1374" s="1" t="s">
        <v>4196</v>
      </c>
      <c r="I1374" s="1">
        <v>31</v>
      </c>
      <c r="L1374" s="1">
        <v>3</v>
      </c>
      <c r="M1374" s="1" t="s">
        <v>8575</v>
      </c>
      <c r="N1374" s="1" t="s">
        <v>8576</v>
      </c>
      <c r="S1374" s="1" t="s">
        <v>49</v>
      </c>
      <c r="T1374" s="1" t="s">
        <v>967</v>
      </c>
      <c r="W1374" s="1" t="s">
        <v>97</v>
      </c>
      <c r="X1374" s="1" t="s">
        <v>8765</v>
      </c>
      <c r="Y1374" s="1" t="s">
        <v>10</v>
      </c>
      <c r="Z1374" s="1" t="s">
        <v>4364</v>
      </c>
      <c r="AC1374" s="1">
        <v>41</v>
      </c>
      <c r="AJ1374" s="1" t="s">
        <v>17</v>
      </c>
      <c r="AK1374" s="1" t="s">
        <v>5254</v>
      </c>
      <c r="AL1374" s="1" t="s">
        <v>88</v>
      </c>
      <c r="AM1374" s="1" t="s">
        <v>7489</v>
      </c>
      <c r="AT1374" s="1" t="s">
        <v>105</v>
      </c>
      <c r="AU1374" s="1" t="s">
        <v>4280</v>
      </c>
      <c r="AV1374" s="1" t="s">
        <v>3590</v>
      </c>
      <c r="AW1374" s="1" t="s">
        <v>5481</v>
      </c>
      <c r="BG1374" s="1" t="s">
        <v>105</v>
      </c>
      <c r="BH1374" s="1" t="s">
        <v>4280</v>
      </c>
      <c r="BI1374" s="1" t="s">
        <v>3591</v>
      </c>
      <c r="BJ1374" s="1" t="s">
        <v>6066</v>
      </c>
      <c r="BK1374" s="1" t="s">
        <v>105</v>
      </c>
      <c r="BL1374" s="1" t="s">
        <v>4280</v>
      </c>
      <c r="BM1374" s="1" t="s">
        <v>3592</v>
      </c>
      <c r="BN1374" s="1" t="s">
        <v>6530</v>
      </c>
      <c r="BO1374" s="1" t="s">
        <v>105</v>
      </c>
      <c r="BP1374" s="1" t="s">
        <v>4280</v>
      </c>
      <c r="BQ1374" s="1" t="s">
        <v>3593</v>
      </c>
      <c r="BR1374" s="1" t="s">
        <v>9271</v>
      </c>
      <c r="BS1374" s="1" t="s">
        <v>1974</v>
      </c>
      <c r="BT1374" s="1" t="s">
        <v>5306</v>
      </c>
    </row>
    <row r="1375" spans="1:31" ht="13.5" customHeight="1">
      <c r="A1375" s="5" t="str">
        <f t="shared" si="70"/>
        <v>1861_화현내_0199</v>
      </c>
      <c r="B1375" s="1">
        <v>1861</v>
      </c>
      <c r="C1375" s="1" t="s">
        <v>9339</v>
      </c>
      <c r="D1375" s="1" t="s">
        <v>9340</v>
      </c>
      <c r="E1375" s="1">
        <v>1374</v>
      </c>
      <c r="F1375" s="1">
        <v>6</v>
      </c>
      <c r="G1375" s="1" t="s">
        <v>2529</v>
      </c>
      <c r="H1375" s="1" t="s">
        <v>4196</v>
      </c>
      <c r="I1375" s="1">
        <v>31</v>
      </c>
      <c r="L1375" s="1">
        <v>3</v>
      </c>
      <c r="M1375" s="1" t="s">
        <v>8575</v>
      </c>
      <c r="N1375" s="1" t="s">
        <v>8576</v>
      </c>
      <c r="S1375" s="1" t="s">
        <v>181</v>
      </c>
      <c r="T1375" s="1" t="s">
        <v>4259</v>
      </c>
      <c r="Y1375" s="1" t="s">
        <v>3133</v>
      </c>
      <c r="Z1375" s="1" t="s">
        <v>4566</v>
      </c>
      <c r="AC1375" s="1">
        <v>11</v>
      </c>
      <c r="AD1375" s="1" t="s">
        <v>116</v>
      </c>
      <c r="AE1375" s="1" t="s">
        <v>5229</v>
      </c>
    </row>
    <row r="1376" spans="1:72" ht="13.5" customHeight="1">
      <c r="A1376" s="5" t="str">
        <f t="shared" si="70"/>
        <v>1861_화현내_0199</v>
      </c>
      <c r="B1376" s="1">
        <v>1861</v>
      </c>
      <c r="C1376" s="1" t="s">
        <v>9339</v>
      </c>
      <c r="D1376" s="1" t="s">
        <v>9340</v>
      </c>
      <c r="E1376" s="1">
        <v>1375</v>
      </c>
      <c r="F1376" s="1">
        <v>6</v>
      </c>
      <c r="G1376" s="1" t="s">
        <v>2529</v>
      </c>
      <c r="H1376" s="1" t="s">
        <v>4196</v>
      </c>
      <c r="I1376" s="1">
        <v>31</v>
      </c>
      <c r="L1376" s="1">
        <v>4</v>
      </c>
      <c r="M1376" s="1" t="s">
        <v>8577</v>
      </c>
      <c r="N1376" s="1" t="s">
        <v>8578</v>
      </c>
      <c r="T1376" s="1" t="s">
        <v>8768</v>
      </c>
      <c r="U1376" s="1" t="s">
        <v>110</v>
      </c>
      <c r="V1376" s="1" t="s">
        <v>4271</v>
      </c>
      <c r="W1376" s="1" t="s">
        <v>97</v>
      </c>
      <c r="X1376" s="1" t="s">
        <v>8769</v>
      </c>
      <c r="Y1376" s="1" t="s">
        <v>3594</v>
      </c>
      <c r="Z1376" s="1" t="s">
        <v>4565</v>
      </c>
      <c r="AC1376" s="1">
        <v>55</v>
      </c>
      <c r="AD1376" s="1" t="s">
        <v>353</v>
      </c>
      <c r="AE1376" s="1" t="s">
        <v>5235</v>
      </c>
      <c r="AJ1376" s="1" t="s">
        <v>17</v>
      </c>
      <c r="AK1376" s="1" t="s">
        <v>5254</v>
      </c>
      <c r="AL1376" s="1" t="s">
        <v>88</v>
      </c>
      <c r="AM1376" s="1" t="s">
        <v>7489</v>
      </c>
      <c r="AT1376" s="1" t="s">
        <v>110</v>
      </c>
      <c r="AU1376" s="1" t="s">
        <v>4271</v>
      </c>
      <c r="AV1376" s="1" t="s">
        <v>3595</v>
      </c>
      <c r="AW1376" s="1" t="s">
        <v>5480</v>
      </c>
      <c r="BG1376" s="1" t="s">
        <v>110</v>
      </c>
      <c r="BH1376" s="1" t="s">
        <v>4271</v>
      </c>
      <c r="BI1376" s="1" t="s">
        <v>2628</v>
      </c>
      <c r="BJ1376" s="1" t="s">
        <v>4516</v>
      </c>
      <c r="BK1376" s="1" t="s">
        <v>528</v>
      </c>
      <c r="BL1376" s="1" t="s">
        <v>5335</v>
      </c>
      <c r="BM1376" s="1" t="s">
        <v>2744</v>
      </c>
      <c r="BN1376" s="1" t="s">
        <v>5613</v>
      </c>
      <c r="BO1376" s="1" t="s">
        <v>110</v>
      </c>
      <c r="BP1376" s="1" t="s">
        <v>4271</v>
      </c>
      <c r="BQ1376" s="1" t="s">
        <v>3596</v>
      </c>
      <c r="BR1376" s="1" t="s">
        <v>7638</v>
      </c>
      <c r="BS1376" s="1" t="s">
        <v>125</v>
      </c>
      <c r="BT1376" s="1" t="s">
        <v>5270</v>
      </c>
    </row>
    <row r="1377" spans="1:72" ht="13.5" customHeight="1">
      <c r="A1377" s="5" t="str">
        <f t="shared" si="70"/>
        <v>1861_화현내_0199</v>
      </c>
      <c r="B1377" s="1">
        <v>1861</v>
      </c>
      <c r="C1377" s="1" t="s">
        <v>9339</v>
      </c>
      <c r="D1377" s="1" t="s">
        <v>9340</v>
      </c>
      <c r="E1377" s="1">
        <v>1376</v>
      </c>
      <c r="F1377" s="1">
        <v>6</v>
      </c>
      <c r="G1377" s="1" t="s">
        <v>2529</v>
      </c>
      <c r="H1377" s="1" t="s">
        <v>4196</v>
      </c>
      <c r="I1377" s="1">
        <v>31</v>
      </c>
      <c r="L1377" s="1">
        <v>4</v>
      </c>
      <c r="M1377" s="1" t="s">
        <v>8577</v>
      </c>
      <c r="N1377" s="1" t="s">
        <v>8578</v>
      </c>
      <c r="S1377" s="1" t="s">
        <v>49</v>
      </c>
      <c r="T1377" s="1" t="s">
        <v>967</v>
      </c>
      <c r="W1377" s="1" t="s">
        <v>38</v>
      </c>
      <c r="X1377" s="1" t="s">
        <v>4338</v>
      </c>
      <c r="Y1377" s="1" t="s">
        <v>10</v>
      </c>
      <c r="Z1377" s="1" t="s">
        <v>4364</v>
      </c>
      <c r="AC1377" s="1">
        <v>54</v>
      </c>
      <c r="AD1377" s="1" t="s">
        <v>221</v>
      </c>
      <c r="AE1377" s="1" t="s">
        <v>5245</v>
      </c>
      <c r="AJ1377" s="1" t="s">
        <v>17</v>
      </c>
      <c r="AK1377" s="1" t="s">
        <v>5254</v>
      </c>
      <c r="AL1377" s="1" t="s">
        <v>41</v>
      </c>
      <c r="AM1377" s="1" t="s">
        <v>5259</v>
      </c>
      <c r="AT1377" s="1" t="s">
        <v>105</v>
      </c>
      <c r="AU1377" s="1" t="s">
        <v>4280</v>
      </c>
      <c r="AV1377" s="1" t="s">
        <v>3158</v>
      </c>
      <c r="AW1377" s="1" t="s">
        <v>5479</v>
      </c>
      <c r="BG1377" s="1" t="s">
        <v>105</v>
      </c>
      <c r="BH1377" s="1" t="s">
        <v>4280</v>
      </c>
      <c r="BI1377" s="1" t="s">
        <v>1385</v>
      </c>
      <c r="BJ1377" s="1" t="s">
        <v>5801</v>
      </c>
      <c r="BK1377" s="1" t="s">
        <v>105</v>
      </c>
      <c r="BL1377" s="1" t="s">
        <v>4280</v>
      </c>
      <c r="BM1377" s="1" t="s">
        <v>877</v>
      </c>
      <c r="BN1377" s="1" t="s">
        <v>6538</v>
      </c>
      <c r="BO1377" s="1" t="s">
        <v>105</v>
      </c>
      <c r="BP1377" s="1" t="s">
        <v>4280</v>
      </c>
      <c r="BQ1377" s="1" t="s">
        <v>3597</v>
      </c>
      <c r="BR1377" s="1" t="s">
        <v>7541</v>
      </c>
      <c r="BS1377" s="1" t="s">
        <v>88</v>
      </c>
      <c r="BT1377" s="1" t="s">
        <v>7489</v>
      </c>
    </row>
    <row r="1378" spans="1:31" ht="13.5" customHeight="1">
      <c r="A1378" s="5" t="str">
        <f t="shared" si="70"/>
        <v>1861_화현내_0199</v>
      </c>
      <c r="B1378" s="1">
        <v>1861</v>
      </c>
      <c r="C1378" s="1" t="s">
        <v>9339</v>
      </c>
      <c r="D1378" s="1" t="s">
        <v>9340</v>
      </c>
      <c r="E1378" s="1">
        <v>1377</v>
      </c>
      <c r="F1378" s="1">
        <v>6</v>
      </c>
      <c r="G1378" s="1" t="s">
        <v>2529</v>
      </c>
      <c r="H1378" s="1" t="s">
        <v>4196</v>
      </c>
      <c r="I1378" s="1">
        <v>31</v>
      </c>
      <c r="L1378" s="1">
        <v>4</v>
      </c>
      <c r="M1378" s="1" t="s">
        <v>8577</v>
      </c>
      <c r="N1378" s="1" t="s">
        <v>8578</v>
      </c>
      <c r="S1378" s="1" t="s">
        <v>181</v>
      </c>
      <c r="T1378" s="1" t="s">
        <v>4259</v>
      </c>
      <c r="Y1378" s="1" t="s">
        <v>3598</v>
      </c>
      <c r="Z1378" s="1" t="s">
        <v>4564</v>
      </c>
      <c r="AC1378" s="1">
        <v>14</v>
      </c>
      <c r="AD1378" s="1" t="s">
        <v>118</v>
      </c>
      <c r="AE1378" s="1" t="s">
        <v>5227</v>
      </c>
    </row>
    <row r="1379" spans="1:72" ht="13.5" customHeight="1">
      <c r="A1379" s="5" t="str">
        <f t="shared" si="70"/>
        <v>1861_화현내_0199</v>
      </c>
      <c r="B1379" s="1">
        <v>1861</v>
      </c>
      <c r="C1379" s="1" t="s">
        <v>9339</v>
      </c>
      <c r="D1379" s="1" t="s">
        <v>9340</v>
      </c>
      <c r="E1379" s="1">
        <v>1378</v>
      </c>
      <c r="F1379" s="1">
        <v>6</v>
      </c>
      <c r="G1379" s="1" t="s">
        <v>2529</v>
      </c>
      <c r="H1379" s="1" t="s">
        <v>4196</v>
      </c>
      <c r="I1379" s="1">
        <v>31</v>
      </c>
      <c r="L1379" s="1">
        <v>5</v>
      </c>
      <c r="M1379" s="1" t="s">
        <v>8579</v>
      </c>
      <c r="N1379" s="1" t="s">
        <v>8580</v>
      </c>
      <c r="T1379" s="1" t="s">
        <v>8832</v>
      </c>
      <c r="U1379" s="1" t="s">
        <v>110</v>
      </c>
      <c r="V1379" s="1" t="s">
        <v>4271</v>
      </c>
      <c r="W1379" s="1" t="s">
        <v>97</v>
      </c>
      <c r="X1379" s="1" t="s">
        <v>8931</v>
      </c>
      <c r="Y1379" s="1" t="s">
        <v>1174</v>
      </c>
      <c r="Z1379" s="1" t="s">
        <v>4563</v>
      </c>
      <c r="AC1379" s="1">
        <v>37</v>
      </c>
      <c r="AD1379" s="1" t="s">
        <v>677</v>
      </c>
      <c r="AE1379" s="1" t="s">
        <v>5225</v>
      </c>
      <c r="AJ1379" s="1" t="s">
        <v>17</v>
      </c>
      <c r="AK1379" s="1" t="s">
        <v>5254</v>
      </c>
      <c r="AL1379" s="1" t="s">
        <v>79</v>
      </c>
      <c r="AM1379" s="1" t="s">
        <v>5283</v>
      </c>
      <c r="AT1379" s="1" t="s">
        <v>110</v>
      </c>
      <c r="AU1379" s="1" t="s">
        <v>4271</v>
      </c>
      <c r="AV1379" s="1" t="s">
        <v>2639</v>
      </c>
      <c r="AW1379" s="1" t="s">
        <v>5478</v>
      </c>
      <c r="BG1379" s="1" t="s">
        <v>110</v>
      </c>
      <c r="BH1379" s="1" t="s">
        <v>4271</v>
      </c>
      <c r="BI1379" s="1" t="s">
        <v>2773</v>
      </c>
      <c r="BJ1379" s="1" t="s">
        <v>4385</v>
      </c>
      <c r="BK1379" s="1" t="s">
        <v>110</v>
      </c>
      <c r="BL1379" s="1" t="s">
        <v>4271</v>
      </c>
      <c r="BM1379" s="1" t="s">
        <v>3599</v>
      </c>
      <c r="BN1379" s="1" t="s">
        <v>6171</v>
      </c>
      <c r="BO1379" s="1" t="s">
        <v>110</v>
      </c>
      <c r="BP1379" s="1" t="s">
        <v>4271</v>
      </c>
      <c r="BQ1379" s="1" t="s">
        <v>2642</v>
      </c>
      <c r="BR1379" s="1" t="s">
        <v>6964</v>
      </c>
      <c r="BS1379" s="1" t="s">
        <v>48</v>
      </c>
      <c r="BT1379" s="1" t="s">
        <v>5276</v>
      </c>
    </row>
    <row r="1380" spans="1:72" ht="13.5" customHeight="1">
      <c r="A1380" s="5" t="str">
        <f t="shared" si="70"/>
        <v>1861_화현내_0199</v>
      </c>
      <c r="B1380" s="1">
        <v>1861</v>
      </c>
      <c r="C1380" s="1" t="s">
        <v>9339</v>
      </c>
      <c r="D1380" s="1" t="s">
        <v>9340</v>
      </c>
      <c r="E1380" s="1">
        <v>1379</v>
      </c>
      <c r="F1380" s="1">
        <v>6</v>
      </c>
      <c r="G1380" s="1" t="s">
        <v>2529</v>
      </c>
      <c r="H1380" s="1" t="s">
        <v>4196</v>
      </c>
      <c r="I1380" s="1">
        <v>31</v>
      </c>
      <c r="L1380" s="1">
        <v>5</v>
      </c>
      <c r="M1380" s="1" t="s">
        <v>8579</v>
      </c>
      <c r="N1380" s="1" t="s">
        <v>8580</v>
      </c>
      <c r="S1380" s="1" t="s">
        <v>49</v>
      </c>
      <c r="T1380" s="1" t="s">
        <v>967</v>
      </c>
      <c r="W1380" s="1" t="s">
        <v>290</v>
      </c>
      <c r="X1380" s="1" t="s">
        <v>4337</v>
      </c>
      <c r="Y1380" s="1" t="s">
        <v>10</v>
      </c>
      <c r="Z1380" s="1" t="s">
        <v>4364</v>
      </c>
      <c r="AC1380" s="1">
        <v>37</v>
      </c>
      <c r="AD1380" s="1" t="s">
        <v>677</v>
      </c>
      <c r="AE1380" s="1" t="s">
        <v>5225</v>
      </c>
      <c r="AJ1380" s="1" t="s">
        <v>17</v>
      </c>
      <c r="AK1380" s="1" t="s">
        <v>5254</v>
      </c>
      <c r="AL1380" s="1" t="s">
        <v>130</v>
      </c>
      <c r="AM1380" s="1" t="s">
        <v>5257</v>
      </c>
      <c r="AT1380" s="1" t="s">
        <v>105</v>
      </c>
      <c r="AU1380" s="1" t="s">
        <v>4280</v>
      </c>
      <c r="AV1380" s="1" t="s">
        <v>3600</v>
      </c>
      <c r="AW1380" s="1" t="s">
        <v>5477</v>
      </c>
      <c r="BG1380" s="1" t="s">
        <v>105</v>
      </c>
      <c r="BH1380" s="1" t="s">
        <v>4280</v>
      </c>
      <c r="BI1380" s="1" t="s">
        <v>3601</v>
      </c>
      <c r="BJ1380" s="1" t="s">
        <v>7450</v>
      </c>
      <c r="BK1380" s="1" t="s">
        <v>105</v>
      </c>
      <c r="BL1380" s="1" t="s">
        <v>4280</v>
      </c>
      <c r="BM1380" s="1" t="s">
        <v>3602</v>
      </c>
      <c r="BN1380" s="1" t="s">
        <v>6537</v>
      </c>
      <c r="BO1380" s="1" t="s">
        <v>110</v>
      </c>
      <c r="BP1380" s="1" t="s">
        <v>4271</v>
      </c>
      <c r="BQ1380" s="1" t="s">
        <v>3603</v>
      </c>
      <c r="BR1380" s="1" t="s">
        <v>7491</v>
      </c>
      <c r="BS1380" s="1" t="s">
        <v>88</v>
      </c>
      <c r="BT1380" s="1" t="s">
        <v>7489</v>
      </c>
    </row>
    <row r="1381" spans="1:72" ht="13.5" customHeight="1">
      <c r="A1381" s="5" t="str">
        <f t="shared" si="70"/>
        <v>1861_화현내_0199</v>
      </c>
      <c r="B1381" s="1">
        <v>1861</v>
      </c>
      <c r="C1381" s="1" t="s">
        <v>9339</v>
      </c>
      <c r="D1381" s="1" t="s">
        <v>9340</v>
      </c>
      <c r="E1381" s="1">
        <v>1380</v>
      </c>
      <c r="F1381" s="1">
        <v>6</v>
      </c>
      <c r="G1381" s="1" t="s">
        <v>2529</v>
      </c>
      <c r="H1381" s="1" t="s">
        <v>4196</v>
      </c>
      <c r="I1381" s="1">
        <v>32</v>
      </c>
      <c r="J1381" s="1" t="s">
        <v>3604</v>
      </c>
      <c r="K1381" s="1" t="s">
        <v>7427</v>
      </c>
      <c r="L1381" s="1">
        <v>1</v>
      </c>
      <c r="M1381" s="1" t="s">
        <v>8581</v>
      </c>
      <c r="N1381" s="1" t="s">
        <v>8582</v>
      </c>
      <c r="T1381" s="1" t="s">
        <v>8863</v>
      </c>
      <c r="U1381" s="1" t="s">
        <v>37</v>
      </c>
      <c r="V1381" s="1" t="s">
        <v>4283</v>
      </c>
      <c r="W1381" s="1" t="s">
        <v>139</v>
      </c>
      <c r="X1381" s="1" t="s">
        <v>9202</v>
      </c>
      <c r="Y1381" s="1" t="s">
        <v>3605</v>
      </c>
      <c r="Z1381" s="1" t="s">
        <v>4562</v>
      </c>
      <c r="AC1381" s="1">
        <v>21</v>
      </c>
      <c r="AD1381" s="1" t="s">
        <v>2542</v>
      </c>
      <c r="AE1381" s="1" t="s">
        <v>5198</v>
      </c>
      <c r="AJ1381" s="1" t="s">
        <v>17</v>
      </c>
      <c r="AK1381" s="1" t="s">
        <v>5254</v>
      </c>
      <c r="AL1381" s="1" t="s">
        <v>141</v>
      </c>
      <c r="AM1381" s="1" t="s">
        <v>5296</v>
      </c>
      <c r="AT1381" s="1" t="s">
        <v>42</v>
      </c>
      <c r="AU1381" s="1" t="s">
        <v>5332</v>
      </c>
      <c r="AV1381" s="1" t="s">
        <v>3606</v>
      </c>
      <c r="AW1381" s="1" t="s">
        <v>5476</v>
      </c>
      <c r="BG1381" s="1" t="s">
        <v>37</v>
      </c>
      <c r="BH1381" s="1" t="s">
        <v>4283</v>
      </c>
      <c r="BI1381" s="1" t="s">
        <v>3607</v>
      </c>
      <c r="BJ1381" s="1" t="s">
        <v>6065</v>
      </c>
      <c r="BK1381" s="1" t="s">
        <v>42</v>
      </c>
      <c r="BL1381" s="1" t="s">
        <v>5332</v>
      </c>
      <c r="BM1381" s="1" t="s">
        <v>2318</v>
      </c>
      <c r="BN1381" s="1" t="s">
        <v>4878</v>
      </c>
      <c r="BO1381" s="1" t="s">
        <v>42</v>
      </c>
      <c r="BP1381" s="1" t="s">
        <v>5332</v>
      </c>
      <c r="BQ1381" s="1" t="s">
        <v>3608</v>
      </c>
      <c r="BR1381" s="1" t="s">
        <v>6963</v>
      </c>
      <c r="BS1381" s="1" t="s">
        <v>91</v>
      </c>
      <c r="BT1381" s="1" t="s">
        <v>5274</v>
      </c>
    </row>
    <row r="1382" spans="1:29" ht="13.5" customHeight="1">
      <c r="A1382" s="5" t="str">
        <f t="shared" si="70"/>
        <v>1861_화현내_0199</v>
      </c>
      <c r="B1382" s="1">
        <v>1861</v>
      </c>
      <c r="C1382" s="1" t="s">
        <v>9339</v>
      </c>
      <c r="D1382" s="1" t="s">
        <v>9340</v>
      </c>
      <c r="E1382" s="1">
        <v>1381</v>
      </c>
      <c r="F1382" s="1">
        <v>6</v>
      </c>
      <c r="G1382" s="1" t="s">
        <v>2529</v>
      </c>
      <c r="H1382" s="1" t="s">
        <v>4196</v>
      </c>
      <c r="I1382" s="1">
        <v>32</v>
      </c>
      <c r="L1382" s="1">
        <v>1</v>
      </c>
      <c r="M1382" s="1" t="s">
        <v>8581</v>
      </c>
      <c r="N1382" s="1" t="s">
        <v>8582</v>
      </c>
      <c r="S1382" s="1" t="s">
        <v>963</v>
      </c>
      <c r="T1382" s="1" t="s">
        <v>4267</v>
      </c>
      <c r="W1382" s="1" t="s">
        <v>97</v>
      </c>
      <c r="X1382" s="1" t="s">
        <v>8864</v>
      </c>
      <c r="Y1382" s="1" t="s">
        <v>51</v>
      </c>
      <c r="Z1382" s="1" t="s">
        <v>4387</v>
      </c>
      <c r="AC1382" s="1">
        <v>66</v>
      </c>
    </row>
    <row r="1383" spans="1:29" ht="13.5" customHeight="1">
      <c r="A1383" s="5" t="str">
        <f t="shared" si="70"/>
        <v>1861_화현내_0199</v>
      </c>
      <c r="B1383" s="1">
        <v>1861</v>
      </c>
      <c r="C1383" s="1" t="s">
        <v>9339</v>
      </c>
      <c r="D1383" s="1" t="s">
        <v>9340</v>
      </c>
      <c r="E1383" s="1">
        <v>1382</v>
      </c>
      <c r="F1383" s="1">
        <v>6</v>
      </c>
      <c r="G1383" s="1" t="s">
        <v>2529</v>
      </c>
      <c r="H1383" s="1" t="s">
        <v>4196</v>
      </c>
      <c r="I1383" s="1">
        <v>32</v>
      </c>
      <c r="L1383" s="1">
        <v>1</v>
      </c>
      <c r="M1383" s="1" t="s">
        <v>8581</v>
      </c>
      <c r="N1383" s="1" t="s">
        <v>8582</v>
      </c>
      <c r="S1383" s="1" t="s">
        <v>96</v>
      </c>
      <c r="T1383" s="1" t="s">
        <v>4261</v>
      </c>
      <c r="W1383" s="1" t="s">
        <v>89</v>
      </c>
      <c r="X1383" s="1" t="s">
        <v>4357</v>
      </c>
      <c r="Y1383" s="1" t="s">
        <v>51</v>
      </c>
      <c r="Z1383" s="1" t="s">
        <v>4387</v>
      </c>
      <c r="AC1383" s="1">
        <v>48</v>
      </c>
    </row>
    <row r="1384" spans="1:72" ht="13.5" customHeight="1">
      <c r="A1384" s="5" t="str">
        <f t="shared" si="70"/>
        <v>1861_화현내_0199</v>
      </c>
      <c r="B1384" s="1">
        <v>1861</v>
      </c>
      <c r="C1384" s="1" t="s">
        <v>9339</v>
      </c>
      <c r="D1384" s="1" t="s">
        <v>9340</v>
      </c>
      <c r="E1384" s="1">
        <v>1383</v>
      </c>
      <c r="F1384" s="1">
        <v>6</v>
      </c>
      <c r="G1384" s="1" t="s">
        <v>2529</v>
      </c>
      <c r="H1384" s="1" t="s">
        <v>4196</v>
      </c>
      <c r="I1384" s="1">
        <v>32</v>
      </c>
      <c r="L1384" s="1">
        <v>2</v>
      </c>
      <c r="M1384" s="1" t="s">
        <v>8583</v>
      </c>
      <c r="N1384" s="1" t="s">
        <v>8584</v>
      </c>
      <c r="T1384" s="1" t="s">
        <v>8817</v>
      </c>
      <c r="U1384" s="1" t="s">
        <v>110</v>
      </c>
      <c r="V1384" s="1" t="s">
        <v>4271</v>
      </c>
      <c r="W1384" s="1" t="s">
        <v>97</v>
      </c>
      <c r="X1384" s="1" t="s">
        <v>8818</v>
      </c>
      <c r="Y1384" s="1" t="s">
        <v>1466</v>
      </c>
      <c r="Z1384" s="1" t="s">
        <v>4561</v>
      </c>
      <c r="AC1384" s="1">
        <v>39</v>
      </c>
      <c r="AD1384" s="1" t="s">
        <v>1042</v>
      </c>
      <c r="AE1384" s="1" t="s">
        <v>5220</v>
      </c>
      <c r="AJ1384" s="1" t="s">
        <v>17</v>
      </c>
      <c r="AK1384" s="1" t="s">
        <v>5254</v>
      </c>
      <c r="AL1384" s="1" t="s">
        <v>88</v>
      </c>
      <c r="AM1384" s="1" t="s">
        <v>7489</v>
      </c>
      <c r="AT1384" s="1" t="s">
        <v>110</v>
      </c>
      <c r="AU1384" s="1" t="s">
        <v>4271</v>
      </c>
      <c r="AV1384" s="1" t="s">
        <v>1303</v>
      </c>
      <c r="AW1384" s="1" t="s">
        <v>5475</v>
      </c>
      <c r="BG1384" s="1" t="s">
        <v>110</v>
      </c>
      <c r="BH1384" s="1" t="s">
        <v>4271</v>
      </c>
      <c r="BI1384" s="1" t="s">
        <v>2533</v>
      </c>
      <c r="BJ1384" s="1" t="s">
        <v>6047</v>
      </c>
      <c r="BK1384" s="1" t="s">
        <v>855</v>
      </c>
      <c r="BL1384" s="1" t="s">
        <v>5338</v>
      </c>
      <c r="BM1384" s="1" t="s">
        <v>2534</v>
      </c>
      <c r="BN1384" s="1" t="s">
        <v>6525</v>
      </c>
      <c r="BO1384" s="1" t="s">
        <v>105</v>
      </c>
      <c r="BP1384" s="1" t="s">
        <v>4280</v>
      </c>
      <c r="BQ1384" s="1" t="s">
        <v>3460</v>
      </c>
      <c r="BR1384" s="1" t="s">
        <v>7604</v>
      </c>
      <c r="BS1384" s="1" t="s">
        <v>125</v>
      </c>
      <c r="BT1384" s="1" t="s">
        <v>5270</v>
      </c>
    </row>
    <row r="1385" spans="1:72" ht="13.5" customHeight="1">
      <c r="A1385" s="5" t="str">
        <f aca="true" t="shared" si="71" ref="A1385:A1404">HYPERLINK("http://kyu.snu.ac.kr/sdhj/index.jsp?type=hj/GK14782_00IH_0001_0200.jpg","1861_화현내_0200")</f>
        <v>1861_화현내_0200</v>
      </c>
      <c r="B1385" s="1">
        <v>1861</v>
      </c>
      <c r="C1385" s="1" t="s">
        <v>9339</v>
      </c>
      <c r="D1385" s="1" t="s">
        <v>9340</v>
      </c>
      <c r="E1385" s="1">
        <v>1384</v>
      </c>
      <c r="F1385" s="1">
        <v>6</v>
      </c>
      <c r="G1385" s="1" t="s">
        <v>2529</v>
      </c>
      <c r="H1385" s="1" t="s">
        <v>4196</v>
      </c>
      <c r="I1385" s="1">
        <v>32</v>
      </c>
      <c r="L1385" s="1">
        <v>2</v>
      </c>
      <c r="M1385" s="1" t="s">
        <v>8583</v>
      </c>
      <c r="N1385" s="1" t="s">
        <v>8584</v>
      </c>
      <c r="S1385" s="1" t="s">
        <v>49</v>
      </c>
      <c r="T1385" s="1" t="s">
        <v>967</v>
      </c>
      <c r="W1385" s="1" t="s">
        <v>160</v>
      </c>
      <c r="X1385" s="1" t="s">
        <v>4340</v>
      </c>
      <c r="Y1385" s="1" t="s">
        <v>10</v>
      </c>
      <c r="Z1385" s="1" t="s">
        <v>4364</v>
      </c>
      <c r="AC1385" s="1">
        <v>27</v>
      </c>
      <c r="AD1385" s="1" t="s">
        <v>224</v>
      </c>
      <c r="AE1385" s="1" t="s">
        <v>5244</v>
      </c>
      <c r="AJ1385" s="1" t="s">
        <v>17</v>
      </c>
      <c r="AK1385" s="1" t="s">
        <v>5254</v>
      </c>
      <c r="AL1385" s="1" t="s">
        <v>95</v>
      </c>
      <c r="AM1385" s="1" t="s">
        <v>5256</v>
      </c>
      <c r="AT1385" s="1" t="s">
        <v>110</v>
      </c>
      <c r="AU1385" s="1" t="s">
        <v>4271</v>
      </c>
      <c r="AV1385" s="1" t="s">
        <v>3609</v>
      </c>
      <c r="AW1385" s="1" t="s">
        <v>5474</v>
      </c>
      <c r="BG1385" s="1" t="s">
        <v>1503</v>
      </c>
      <c r="BH1385" s="1" t="s">
        <v>5336</v>
      </c>
      <c r="BI1385" s="1" t="s">
        <v>3312</v>
      </c>
      <c r="BJ1385" s="1" t="s">
        <v>7509</v>
      </c>
      <c r="BK1385" s="1" t="s">
        <v>1304</v>
      </c>
      <c r="BL1385" s="1" t="s">
        <v>5334</v>
      </c>
      <c r="BM1385" s="1" t="s">
        <v>3610</v>
      </c>
      <c r="BN1385" s="1" t="s">
        <v>6104</v>
      </c>
      <c r="BO1385" s="1" t="s">
        <v>105</v>
      </c>
      <c r="BP1385" s="1" t="s">
        <v>4280</v>
      </c>
      <c r="BQ1385" s="1" t="s">
        <v>3611</v>
      </c>
      <c r="BR1385" s="1" t="s">
        <v>6962</v>
      </c>
      <c r="BS1385" s="1" t="s">
        <v>148</v>
      </c>
      <c r="BT1385" s="1" t="s">
        <v>5286</v>
      </c>
    </row>
    <row r="1386" spans="1:31" ht="13.5" customHeight="1">
      <c r="A1386" s="5" t="str">
        <f t="shared" si="71"/>
        <v>1861_화현내_0200</v>
      </c>
      <c r="B1386" s="1">
        <v>1861</v>
      </c>
      <c r="C1386" s="1" t="s">
        <v>9339</v>
      </c>
      <c r="D1386" s="1" t="s">
        <v>9340</v>
      </c>
      <c r="E1386" s="1">
        <v>1385</v>
      </c>
      <c r="F1386" s="1">
        <v>6</v>
      </c>
      <c r="G1386" s="1" t="s">
        <v>2529</v>
      </c>
      <c r="H1386" s="1" t="s">
        <v>4196</v>
      </c>
      <c r="I1386" s="1">
        <v>32</v>
      </c>
      <c r="L1386" s="1">
        <v>2</v>
      </c>
      <c r="M1386" s="1" t="s">
        <v>8583</v>
      </c>
      <c r="N1386" s="1" t="s">
        <v>8584</v>
      </c>
      <c r="S1386" s="1" t="s">
        <v>131</v>
      </c>
      <c r="T1386" s="1" t="s">
        <v>4263</v>
      </c>
      <c r="Y1386" s="1" t="s">
        <v>1372</v>
      </c>
      <c r="Z1386" s="1" t="s">
        <v>4531</v>
      </c>
      <c r="AC1386" s="1">
        <v>39</v>
      </c>
      <c r="AD1386" s="1" t="s">
        <v>1042</v>
      </c>
      <c r="AE1386" s="1" t="s">
        <v>5220</v>
      </c>
    </row>
    <row r="1387" spans="1:72" ht="13.5" customHeight="1">
      <c r="A1387" s="5" t="str">
        <f t="shared" si="71"/>
        <v>1861_화현내_0200</v>
      </c>
      <c r="B1387" s="1">
        <v>1861</v>
      </c>
      <c r="C1387" s="1" t="s">
        <v>9339</v>
      </c>
      <c r="D1387" s="1" t="s">
        <v>9340</v>
      </c>
      <c r="E1387" s="1">
        <v>1386</v>
      </c>
      <c r="F1387" s="1">
        <v>6</v>
      </c>
      <c r="G1387" s="1" t="s">
        <v>2529</v>
      </c>
      <c r="H1387" s="1" t="s">
        <v>4196</v>
      </c>
      <c r="I1387" s="1">
        <v>32</v>
      </c>
      <c r="L1387" s="1">
        <v>3</v>
      </c>
      <c r="M1387" s="1" t="s">
        <v>8585</v>
      </c>
      <c r="N1387" s="1" t="s">
        <v>8586</v>
      </c>
      <c r="T1387" s="1" t="s">
        <v>9272</v>
      </c>
      <c r="U1387" s="1" t="s">
        <v>37</v>
      </c>
      <c r="V1387" s="1" t="s">
        <v>4283</v>
      </c>
      <c r="W1387" s="1" t="s">
        <v>160</v>
      </c>
      <c r="X1387" s="1" t="s">
        <v>4340</v>
      </c>
      <c r="Y1387" s="1" t="s">
        <v>3612</v>
      </c>
      <c r="Z1387" s="1" t="s">
        <v>4560</v>
      </c>
      <c r="AC1387" s="1">
        <v>78</v>
      </c>
      <c r="AD1387" s="1" t="s">
        <v>188</v>
      </c>
      <c r="AE1387" s="1" t="s">
        <v>5193</v>
      </c>
      <c r="AJ1387" s="1" t="s">
        <v>17</v>
      </c>
      <c r="AK1387" s="1" t="s">
        <v>5254</v>
      </c>
      <c r="AL1387" s="1" t="s">
        <v>95</v>
      </c>
      <c r="AM1387" s="1" t="s">
        <v>5256</v>
      </c>
      <c r="AT1387" s="1" t="s">
        <v>42</v>
      </c>
      <c r="AU1387" s="1" t="s">
        <v>5332</v>
      </c>
      <c r="AV1387" s="1" t="s">
        <v>3613</v>
      </c>
      <c r="AW1387" s="1" t="s">
        <v>5473</v>
      </c>
      <c r="BG1387" s="1" t="s">
        <v>42</v>
      </c>
      <c r="BH1387" s="1" t="s">
        <v>5332</v>
      </c>
      <c r="BI1387" s="1" t="s">
        <v>3614</v>
      </c>
      <c r="BJ1387" s="1" t="s">
        <v>6064</v>
      </c>
      <c r="BK1387" s="1" t="s">
        <v>42</v>
      </c>
      <c r="BL1387" s="1" t="s">
        <v>5332</v>
      </c>
      <c r="BM1387" s="1" t="s">
        <v>3615</v>
      </c>
      <c r="BN1387" s="1" t="s">
        <v>6536</v>
      </c>
      <c r="BO1387" s="1" t="s">
        <v>42</v>
      </c>
      <c r="BP1387" s="1" t="s">
        <v>5332</v>
      </c>
      <c r="BQ1387" s="1" t="s">
        <v>3616</v>
      </c>
      <c r="BR1387" s="1" t="s">
        <v>7607</v>
      </c>
      <c r="BS1387" s="1" t="s">
        <v>88</v>
      </c>
      <c r="BT1387" s="1" t="s">
        <v>7489</v>
      </c>
    </row>
    <row r="1388" spans="1:72" ht="13.5" customHeight="1">
      <c r="A1388" s="5" t="str">
        <f t="shared" si="71"/>
        <v>1861_화현내_0200</v>
      </c>
      <c r="B1388" s="1">
        <v>1861</v>
      </c>
      <c r="C1388" s="1" t="s">
        <v>9339</v>
      </c>
      <c r="D1388" s="1" t="s">
        <v>9340</v>
      </c>
      <c r="E1388" s="1">
        <v>1387</v>
      </c>
      <c r="F1388" s="1">
        <v>6</v>
      </c>
      <c r="G1388" s="1" t="s">
        <v>2529</v>
      </c>
      <c r="H1388" s="1" t="s">
        <v>4196</v>
      </c>
      <c r="I1388" s="1">
        <v>32</v>
      </c>
      <c r="L1388" s="1">
        <v>3</v>
      </c>
      <c r="M1388" s="1" t="s">
        <v>8585</v>
      </c>
      <c r="N1388" s="1" t="s">
        <v>8586</v>
      </c>
      <c r="S1388" s="1" t="s">
        <v>49</v>
      </c>
      <c r="T1388" s="1" t="s">
        <v>967</v>
      </c>
      <c r="W1388" s="1" t="s">
        <v>345</v>
      </c>
      <c r="X1388" s="1" t="s">
        <v>9273</v>
      </c>
      <c r="Y1388" s="1" t="s">
        <v>51</v>
      </c>
      <c r="Z1388" s="1" t="s">
        <v>4387</v>
      </c>
      <c r="AC1388" s="1">
        <v>72</v>
      </c>
      <c r="AD1388" s="1" t="s">
        <v>98</v>
      </c>
      <c r="AE1388" s="1" t="s">
        <v>5192</v>
      </c>
      <c r="AJ1388" s="1" t="s">
        <v>17</v>
      </c>
      <c r="AK1388" s="1" t="s">
        <v>5254</v>
      </c>
      <c r="AL1388" s="1" t="s">
        <v>1694</v>
      </c>
      <c r="AM1388" s="1" t="s">
        <v>5282</v>
      </c>
      <c r="AT1388" s="1" t="s">
        <v>42</v>
      </c>
      <c r="AU1388" s="1" t="s">
        <v>5332</v>
      </c>
      <c r="AV1388" s="1" t="s">
        <v>3617</v>
      </c>
      <c r="AW1388" s="1" t="s">
        <v>5472</v>
      </c>
      <c r="BG1388" s="1" t="s">
        <v>42</v>
      </c>
      <c r="BH1388" s="1" t="s">
        <v>5332</v>
      </c>
      <c r="BI1388" s="1" t="s">
        <v>3618</v>
      </c>
      <c r="BJ1388" s="1" t="s">
        <v>6063</v>
      </c>
      <c r="BK1388" s="1" t="s">
        <v>42</v>
      </c>
      <c r="BL1388" s="1" t="s">
        <v>5332</v>
      </c>
      <c r="BM1388" s="1" t="s">
        <v>3619</v>
      </c>
      <c r="BN1388" s="1" t="s">
        <v>5950</v>
      </c>
      <c r="BO1388" s="1" t="s">
        <v>42</v>
      </c>
      <c r="BP1388" s="1" t="s">
        <v>5332</v>
      </c>
      <c r="BQ1388" s="1" t="s">
        <v>3620</v>
      </c>
      <c r="BR1388" s="1" t="s">
        <v>7639</v>
      </c>
      <c r="BS1388" s="1" t="s">
        <v>74</v>
      </c>
      <c r="BT1388" s="1" t="s">
        <v>4740</v>
      </c>
    </row>
    <row r="1389" spans="1:31" ht="13.5" customHeight="1">
      <c r="A1389" s="5" t="str">
        <f t="shared" si="71"/>
        <v>1861_화현내_0200</v>
      </c>
      <c r="B1389" s="1">
        <v>1861</v>
      </c>
      <c r="C1389" s="1" t="s">
        <v>9339</v>
      </c>
      <c r="D1389" s="1" t="s">
        <v>9340</v>
      </c>
      <c r="E1389" s="1">
        <v>1388</v>
      </c>
      <c r="F1389" s="1">
        <v>6</v>
      </c>
      <c r="G1389" s="1" t="s">
        <v>2529</v>
      </c>
      <c r="H1389" s="1" t="s">
        <v>4196</v>
      </c>
      <c r="I1389" s="1">
        <v>32</v>
      </c>
      <c r="L1389" s="1">
        <v>3</v>
      </c>
      <c r="M1389" s="1" t="s">
        <v>8585</v>
      </c>
      <c r="N1389" s="1" t="s">
        <v>8586</v>
      </c>
      <c r="S1389" s="1" t="s">
        <v>181</v>
      </c>
      <c r="T1389" s="1" t="s">
        <v>4259</v>
      </c>
      <c r="Y1389" s="1" t="s">
        <v>3621</v>
      </c>
      <c r="Z1389" s="1" t="s">
        <v>4559</v>
      </c>
      <c r="AC1389" s="1">
        <v>46</v>
      </c>
      <c r="AD1389" s="1" t="s">
        <v>90</v>
      </c>
      <c r="AE1389" s="1" t="s">
        <v>5195</v>
      </c>
    </row>
    <row r="1390" spans="1:29" ht="13.5" customHeight="1">
      <c r="A1390" s="5" t="str">
        <f t="shared" si="71"/>
        <v>1861_화현내_0200</v>
      </c>
      <c r="B1390" s="1">
        <v>1861</v>
      </c>
      <c r="C1390" s="1" t="s">
        <v>9339</v>
      </c>
      <c r="D1390" s="1" t="s">
        <v>9340</v>
      </c>
      <c r="E1390" s="1">
        <v>1389</v>
      </c>
      <c r="F1390" s="1">
        <v>6</v>
      </c>
      <c r="G1390" s="1" t="s">
        <v>2529</v>
      </c>
      <c r="H1390" s="1" t="s">
        <v>4196</v>
      </c>
      <c r="I1390" s="1">
        <v>32</v>
      </c>
      <c r="L1390" s="1">
        <v>3</v>
      </c>
      <c r="M1390" s="1" t="s">
        <v>8585</v>
      </c>
      <c r="N1390" s="1" t="s">
        <v>8586</v>
      </c>
      <c r="S1390" s="1" t="s">
        <v>184</v>
      </c>
      <c r="T1390" s="1" t="s">
        <v>4260</v>
      </c>
      <c r="W1390" s="1" t="s">
        <v>63</v>
      </c>
      <c r="X1390" s="1" t="s">
        <v>4362</v>
      </c>
      <c r="Y1390" s="1" t="s">
        <v>51</v>
      </c>
      <c r="Z1390" s="1" t="s">
        <v>4387</v>
      </c>
      <c r="AC1390" s="1">
        <v>44</v>
      </c>
    </row>
    <row r="1391" spans="1:72" ht="13.5" customHeight="1">
      <c r="A1391" s="5" t="str">
        <f t="shared" si="71"/>
        <v>1861_화현내_0200</v>
      </c>
      <c r="B1391" s="1">
        <v>1861</v>
      </c>
      <c r="C1391" s="1" t="s">
        <v>9339</v>
      </c>
      <c r="D1391" s="1" t="s">
        <v>9340</v>
      </c>
      <c r="E1391" s="1">
        <v>1390</v>
      </c>
      <c r="F1391" s="1">
        <v>6</v>
      </c>
      <c r="G1391" s="1" t="s">
        <v>2529</v>
      </c>
      <c r="H1391" s="1" t="s">
        <v>4196</v>
      </c>
      <c r="I1391" s="1">
        <v>32</v>
      </c>
      <c r="L1391" s="1">
        <v>4</v>
      </c>
      <c r="M1391" s="1" t="s">
        <v>8587</v>
      </c>
      <c r="N1391" s="1" t="s">
        <v>8588</v>
      </c>
      <c r="T1391" s="1" t="s">
        <v>9236</v>
      </c>
      <c r="U1391" s="1" t="s">
        <v>110</v>
      </c>
      <c r="V1391" s="1" t="s">
        <v>4271</v>
      </c>
      <c r="W1391" s="1" t="s">
        <v>135</v>
      </c>
      <c r="X1391" s="1" t="s">
        <v>9274</v>
      </c>
      <c r="Y1391" s="1" t="s">
        <v>3622</v>
      </c>
      <c r="Z1391" s="1" t="s">
        <v>4558</v>
      </c>
      <c r="AC1391" s="1">
        <v>39</v>
      </c>
      <c r="AJ1391" s="1" t="s">
        <v>17</v>
      </c>
      <c r="AK1391" s="1" t="s">
        <v>5254</v>
      </c>
      <c r="AL1391" s="1" t="s">
        <v>74</v>
      </c>
      <c r="AM1391" s="1" t="s">
        <v>4740</v>
      </c>
      <c r="AT1391" s="1" t="s">
        <v>110</v>
      </c>
      <c r="AU1391" s="1" t="s">
        <v>4271</v>
      </c>
      <c r="AV1391" s="1" t="s">
        <v>3623</v>
      </c>
      <c r="AW1391" s="1" t="s">
        <v>4449</v>
      </c>
      <c r="BG1391" s="1" t="s">
        <v>110</v>
      </c>
      <c r="BH1391" s="1" t="s">
        <v>4271</v>
      </c>
      <c r="BI1391" s="1" t="s">
        <v>276</v>
      </c>
      <c r="BJ1391" s="1" t="s">
        <v>5586</v>
      </c>
      <c r="BK1391" s="1" t="s">
        <v>110</v>
      </c>
      <c r="BL1391" s="1" t="s">
        <v>4271</v>
      </c>
      <c r="BM1391" s="1" t="s">
        <v>3624</v>
      </c>
      <c r="BN1391" s="1" t="s">
        <v>6150</v>
      </c>
      <c r="BQ1391" s="1" t="s">
        <v>3625</v>
      </c>
      <c r="BR1391" s="1" t="s">
        <v>6961</v>
      </c>
      <c r="BS1391" s="1" t="s">
        <v>53</v>
      </c>
      <c r="BT1391" s="1" t="s">
        <v>5260</v>
      </c>
    </row>
    <row r="1392" spans="1:29" ht="13.5" customHeight="1">
      <c r="A1392" s="5" t="str">
        <f t="shared" si="71"/>
        <v>1861_화현내_0200</v>
      </c>
      <c r="B1392" s="1">
        <v>1861</v>
      </c>
      <c r="C1392" s="1" t="s">
        <v>9339</v>
      </c>
      <c r="D1392" s="1" t="s">
        <v>9340</v>
      </c>
      <c r="E1392" s="1">
        <v>1391</v>
      </c>
      <c r="F1392" s="1">
        <v>6</v>
      </c>
      <c r="G1392" s="1" t="s">
        <v>2529</v>
      </c>
      <c r="H1392" s="1" t="s">
        <v>4196</v>
      </c>
      <c r="I1392" s="1">
        <v>32</v>
      </c>
      <c r="L1392" s="1">
        <v>4</v>
      </c>
      <c r="M1392" s="1" t="s">
        <v>8587</v>
      </c>
      <c r="N1392" s="1" t="s">
        <v>8588</v>
      </c>
      <c r="S1392" s="1" t="s">
        <v>96</v>
      </c>
      <c r="T1392" s="1" t="s">
        <v>4261</v>
      </c>
      <c r="W1392" s="1" t="s">
        <v>50</v>
      </c>
      <c r="X1392" s="1" t="s">
        <v>4264</v>
      </c>
      <c r="Y1392" s="1" t="s">
        <v>10</v>
      </c>
      <c r="Z1392" s="1" t="s">
        <v>4364</v>
      </c>
      <c r="AC1392" s="1">
        <v>63</v>
      </c>
    </row>
    <row r="1393" spans="1:29" ht="13.5" customHeight="1">
      <c r="A1393" s="5" t="str">
        <f t="shared" si="71"/>
        <v>1861_화현내_0200</v>
      </c>
      <c r="B1393" s="1">
        <v>1861</v>
      </c>
      <c r="C1393" s="1" t="s">
        <v>9339</v>
      </c>
      <c r="D1393" s="1" t="s">
        <v>9340</v>
      </c>
      <c r="E1393" s="1">
        <v>1392</v>
      </c>
      <c r="F1393" s="1">
        <v>6</v>
      </c>
      <c r="G1393" s="1" t="s">
        <v>2529</v>
      </c>
      <c r="H1393" s="1" t="s">
        <v>4196</v>
      </c>
      <c r="I1393" s="1">
        <v>32</v>
      </c>
      <c r="L1393" s="1">
        <v>4</v>
      </c>
      <c r="M1393" s="1" t="s">
        <v>8587</v>
      </c>
      <c r="N1393" s="1" t="s">
        <v>8588</v>
      </c>
      <c r="S1393" s="1" t="s">
        <v>131</v>
      </c>
      <c r="T1393" s="1" t="s">
        <v>4263</v>
      </c>
      <c r="Y1393" s="1" t="s">
        <v>3626</v>
      </c>
      <c r="Z1393" s="1" t="s">
        <v>4557</v>
      </c>
      <c r="AC1393" s="1">
        <v>30</v>
      </c>
    </row>
    <row r="1394" spans="1:29" ht="13.5" customHeight="1">
      <c r="A1394" s="5" t="str">
        <f t="shared" si="71"/>
        <v>1861_화현내_0200</v>
      </c>
      <c r="B1394" s="1">
        <v>1861</v>
      </c>
      <c r="C1394" s="1" t="s">
        <v>9339</v>
      </c>
      <c r="D1394" s="1" t="s">
        <v>9340</v>
      </c>
      <c r="E1394" s="1">
        <v>1393</v>
      </c>
      <c r="F1394" s="1">
        <v>6</v>
      </c>
      <c r="G1394" s="1" t="s">
        <v>2529</v>
      </c>
      <c r="H1394" s="1" t="s">
        <v>4196</v>
      </c>
      <c r="I1394" s="1">
        <v>32</v>
      </c>
      <c r="L1394" s="1">
        <v>4</v>
      </c>
      <c r="M1394" s="1" t="s">
        <v>8587</v>
      </c>
      <c r="N1394" s="1" t="s">
        <v>8588</v>
      </c>
      <c r="S1394" s="1" t="s">
        <v>131</v>
      </c>
      <c r="T1394" s="1" t="s">
        <v>4263</v>
      </c>
      <c r="Y1394" s="1" t="s">
        <v>3627</v>
      </c>
      <c r="Z1394" s="1" t="s">
        <v>4556</v>
      </c>
      <c r="AC1394" s="1">
        <v>27</v>
      </c>
    </row>
    <row r="1395" spans="1:72" ht="13.5" customHeight="1">
      <c r="A1395" s="5" t="str">
        <f t="shared" si="71"/>
        <v>1861_화현내_0200</v>
      </c>
      <c r="B1395" s="1">
        <v>1861</v>
      </c>
      <c r="C1395" s="1" t="s">
        <v>9339</v>
      </c>
      <c r="D1395" s="1" t="s">
        <v>9340</v>
      </c>
      <c r="E1395" s="1">
        <v>1394</v>
      </c>
      <c r="F1395" s="1">
        <v>6</v>
      </c>
      <c r="G1395" s="1" t="s">
        <v>2529</v>
      </c>
      <c r="H1395" s="1" t="s">
        <v>4196</v>
      </c>
      <c r="I1395" s="1">
        <v>32</v>
      </c>
      <c r="L1395" s="1">
        <v>5</v>
      </c>
      <c r="M1395" s="1" t="s">
        <v>3604</v>
      </c>
      <c r="N1395" s="1" t="s">
        <v>7427</v>
      </c>
      <c r="T1395" s="1" t="s">
        <v>9162</v>
      </c>
      <c r="U1395" s="1" t="s">
        <v>110</v>
      </c>
      <c r="V1395" s="1" t="s">
        <v>4271</v>
      </c>
      <c r="W1395" s="1" t="s">
        <v>139</v>
      </c>
      <c r="X1395" s="1" t="s">
        <v>9163</v>
      </c>
      <c r="Y1395" s="1" t="s">
        <v>3628</v>
      </c>
      <c r="Z1395" s="1" t="s">
        <v>4555</v>
      </c>
      <c r="AC1395" s="1">
        <v>48</v>
      </c>
      <c r="AD1395" s="1" t="s">
        <v>83</v>
      </c>
      <c r="AE1395" s="1" t="s">
        <v>5209</v>
      </c>
      <c r="AJ1395" s="1" t="s">
        <v>17</v>
      </c>
      <c r="AK1395" s="1" t="s">
        <v>5254</v>
      </c>
      <c r="AL1395" s="1" t="s">
        <v>141</v>
      </c>
      <c r="AM1395" s="1" t="s">
        <v>5296</v>
      </c>
      <c r="AT1395" s="1" t="s">
        <v>110</v>
      </c>
      <c r="AU1395" s="1" t="s">
        <v>4271</v>
      </c>
      <c r="AV1395" s="1" t="s">
        <v>3629</v>
      </c>
      <c r="AW1395" s="1" t="s">
        <v>5526</v>
      </c>
      <c r="BG1395" s="1" t="s">
        <v>110</v>
      </c>
      <c r="BH1395" s="1" t="s">
        <v>4271</v>
      </c>
      <c r="BI1395" s="1" t="s">
        <v>3630</v>
      </c>
      <c r="BJ1395" s="1" t="s">
        <v>4680</v>
      </c>
      <c r="BK1395" s="1" t="s">
        <v>110</v>
      </c>
      <c r="BL1395" s="1" t="s">
        <v>4271</v>
      </c>
      <c r="BM1395" s="1" t="s">
        <v>2682</v>
      </c>
      <c r="BN1395" s="1" t="s">
        <v>6060</v>
      </c>
      <c r="BO1395" s="1" t="s">
        <v>1304</v>
      </c>
      <c r="BP1395" s="1" t="s">
        <v>5334</v>
      </c>
      <c r="BQ1395" s="1" t="s">
        <v>3631</v>
      </c>
      <c r="BR1395" s="1" t="s">
        <v>6960</v>
      </c>
      <c r="BS1395" s="1" t="s">
        <v>91</v>
      </c>
      <c r="BT1395" s="1" t="s">
        <v>5274</v>
      </c>
    </row>
    <row r="1396" spans="1:72" ht="13.5" customHeight="1">
      <c r="A1396" s="5" t="str">
        <f t="shared" si="71"/>
        <v>1861_화현내_0200</v>
      </c>
      <c r="B1396" s="1">
        <v>1861</v>
      </c>
      <c r="C1396" s="1" t="s">
        <v>9339</v>
      </c>
      <c r="D1396" s="1" t="s">
        <v>9340</v>
      </c>
      <c r="E1396" s="1">
        <v>1395</v>
      </c>
      <c r="F1396" s="1">
        <v>6</v>
      </c>
      <c r="G1396" s="1" t="s">
        <v>2529</v>
      </c>
      <c r="H1396" s="1" t="s">
        <v>4196</v>
      </c>
      <c r="I1396" s="1">
        <v>32</v>
      </c>
      <c r="L1396" s="1">
        <v>5</v>
      </c>
      <c r="M1396" s="1" t="s">
        <v>3604</v>
      </c>
      <c r="N1396" s="1" t="s">
        <v>7427</v>
      </c>
      <c r="S1396" s="1" t="s">
        <v>49</v>
      </c>
      <c r="T1396" s="1" t="s">
        <v>967</v>
      </c>
      <c r="W1396" s="1" t="s">
        <v>173</v>
      </c>
      <c r="X1396" s="1" t="s">
        <v>4358</v>
      </c>
      <c r="Y1396" s="1" t="s">
        <v>10</v>
      </c>
      <c r="Z1396" s="1" t="s">
        <v>4364</v>
      </c>
      <c r="AC1396" s="1">
        <v>38</v>
      </c>
      <c r="AD1396" s="1" t="s">
        <v>52</v>
      </c>
      <c r="AE1396" s="1" t="s">
        <v>5201</v>
      </c>
      <c r="AJ1396" s="1" t="s">
        <v>17</v>
      </c>
      <c r="AK1396" s="1" t="s">
        <v>5254</v>
      </c>
      <c r="AL1396" s="1" t="s">
        <v>175</v>
      </c>
      <c r="AM1396" s="1" t="s">
        <v>5277</v>
      </c>
      <c r="AT1396" s="1" t="s">
        <v>1394</v>
      </c>
      <c r="AU1396" s="1" t="s">
        <v>4320</v>
      </c>
      <c r="AV1396" s="1" t="s">
        <v>3632</v>
      </c>
      <c r="AW1396" s="1" t="s">
        <v>5471</v>
      </c>
      <c r="BG1396" s="1" t="s">
        <v>1394</v>
      </c>
      <c r="BH1396" s="1" t="s">
        <v>4320</v>
      </c>
      <c r="BI1396" s="1" t="s">
        <v>3371</v>
      </c>
      <c r="BJ1396" s="1" t="s">
        <v>4632</v>
      </c>
      <c r="BK1396" s="1" t="s">
        <v>1394</v>
      </c>
      <c r="BL1396" s="1" t="s">
        <v>4320</v>
      </c>
      <c r="BM1396" s="1" t="s">
        <v>3633</v>
      </c>
      <c r="BN1396" s="1" t="s">
        <v>4773</v>
      </c>
      <c r="BO1396" s="1" t="s">
        <v>1394</v>
      </c>
      <c r="BP1396" s="1" t="s">
        <v>4320</v>
      </c>
      <c r="BQ1396" s="1" t="s">
        <v>3634</v>
      </c>
      <c r="BR1396" s="1" t="s">
        <v>6959</v>
      </c>
      <c r="BS1396" s="1" t="s">
        <v>130</v>
      </c>
      <c r="BT1396" s="1" t="s">
        <v>5257</v>
      </c>
    </row>
    <row r="1397" spans="1:72" ht="13.5" customHeight="1">
      <c r="A1397" s="5" t="str">
        <f t="shared" si="71"/>
        <v>1861_화현내_0200</v>
      </c>
      <c r="B1397" s="1">
        <v>1861</v>
      </c>
      <c r="C1397" s="1" t="s">
        <v>9339</v>
      </c>
      <c r="D1397" s="1" t="s">
        <v>9340</v>
      </c>
      <c r="E1397" s="1">
        <v>1396</v>
      </c>
      <c r="F1397" s="1">
        <v>6</v>
      </c>
      <c r="G1397" s="1" t="s">
        <v>2529</v>
      </c>
      <c r="H1397" s="1" t="s">
        <v>4196</v>
      </c>
      <c r="I1397" s="1">
        <v>33</v>
      </c>
      <c r="J1397" s="1" t="s">
        <v>3635</v>
      </c>
      <c r="K1397" s="1" t="s">
        <v>4207</v>
      </c>
      <c r="L1397" s="1">
        <v>1</v>
      </c>
      <c r="M1397" s="1" t="s">
        <v>3635</v>
      </c>
      <c r="N1397" s="1" t="s">
        <v>4207</v>
      </c>
      <c r="T1397" s="1" t="s">
        <v>9275</v>
      </c>
      <c r="U1397" s="1" t="s">
        <v>110</v>
      </c>
      <c r="V1397" s="1" t="s">
        <v>4271</v>
      </c>
      <c r="W1397" s="1" t="s">
        <v>267</v>
      </c>
      <c r="X1397" s="1" t="s">
        <v>4342</v>
      </c>
      <c r="Y1397" s="1" t="s">
        <v>3636</v>
      </c>
      <c r="Z1397" s="1" t="s">
        <v>4554</v>
      </c>
      <c r="AC1397" s="1">
        <v>64</v>
      </c>
      <c r="AD1397" s="1" t="s">
        <v>208</v>
      </c>
      <c r="AE1397" s="1" t="s">
        <v>5210</v>
      </c>
      <c r="AJ1397" s="1" t="s">
        <v>17</v>
      </c>
      <c r="AK1397" s="1" t="s">
        <v>5254</v>
      </c>
      <c r="AL1397" s="1" t="s">
        <v>104</v>
      </c>
      <c r="AM1397" s="1" t="s">
        <v>5261</v>
      </c>
      <c r="AT1397" s="1" t="s">
        <v>110</v>
      </c>
      <c r="AU1397" s="1" t="s">
        <v>4271</v>
      </c>
      <c r="AV1397" s="1" t="s">
        <v>3637</v>
      </c>
      <c r="AW1397" s="1" t="s">
        <v>5470</v>
      </c>
      <c r="BG1397" s="1" t="s">
        <v>110</v>
      </c>
      <c r="BH1397" s="1" t="s">
        <v>4271</v>
      </c>
      <c r="BI1397" s="1" t="s">
        <v>2624</v>
      </c>
      <c r="BJ1397" s="1" t="s">
        <v>5989</v>
      </c>
      <c r="BK1397" s="1" t="s">
        <v>110</v>
      </c>
      <c r="BL1397" s="1" t="s">
        <v>4271</v>
      </c>
      <c r="BM1397" s="1" t="s">
        <v>3638</v>
      </c>
      <c r="BN1397" s="1" t="s">
        <v>6188</v>
      </c>
      <c r="BO1397" s="1" t="s">
        <v>110</v>
      </c>
      <c r="BP1397" s="1" t="s">
        <v>4271</v>
      </c>
      <c r="BQ1397" s="1" t="s">
        <v>3639</v>
      </c>
      <c r="BR1397" s="1" t="s">
        <v>6958</v>
      </c>
      <c r="BS1397" s="1" t="s">
        <v>148</v>
      </c>
      <c r="BT1397" s="1" t="s">
        <v>5286</v>
      </c>
    </row>
    <row r="1398" spans="1:72" ht="13.5" customHeight="1">
      <c r="A1398" s="5" t="str">
        <f t="shared" si="71"/>
        <v>1861_화현내_0200</v>
      </c>
      <c r="B1398" s="1">
        <v>1861</v>
      </c>
      <c r="C1398" s="1" t="s">
        <v>9339</v>
      </c>
      <c r="D1398" s="1" t="s">
        <v>9340</v>
      </c>
      <c r="E1398" s="1">
        <v>1397</v>
      </c>
      <c r="F1398" s="1">
        <v>6</v>
      </c>
      <c r="G1398" s="1" t="s">
        <v>2529</v>
      </c>
      <c r="H1398" s="1" t="s">
        <v>4196</v>
      </c>
      <c r="I1398" s="1">
        <v>33</v>
      </c>
      <c r="L1398" s="1">
        <v>1</v>
      </c>
      <c r="M1398" s="1" t="s">
        <v>3635</v>
      </c>
      <c r="N1398" s="1" t="s">
        <v>4207</v>
      </c>
      <c r="S1398" s="1" t="s">
        <v>49</v>
      </c>
      <c r="T1398" s="1" t="s">
        <v>967</v>
      </c>
      <c r="W1398" s="1" t="s">
        <v>160</v>
      </c>
      <c r="X1398" s="1" t="s">
        <v>4340</v>
      </c>
      <c r="Y1398" s="1" t="s">
        <v>10</v>
      </c>
      <c r="Z1398" s="1" t="s">
        <v>4364</v>
      </c>
      <c r="AC1398" s="1">
        <v>63</v>
      </c>
      <c r="AD1398" s="1" t="s">
        <v>556</v>
      </c>
      <c r="AE1398" s="1" t="s">
        <v>5204</v>
      </c>
      <c r="AJ1398" s="1" t="s">
        <v>17</v>
      </c>
      <c r="AK1398" s="1" t="s">
        <v>5254</v>
      </c>
      <c r="AL1398" s="1" t="s">
        <v>95</v>
      </c>
      <c r="AM1398" s="1" t="s">
        <v>5256</v>
      </c>
      <c r="AT1398" s="1" t="s">
        <v>110</v>
      </c>
      <c r="AU1398" s="1" t="s">
        <v>4271</v>
      </c>
      <c r="AV1398" s="1" t="s">
        <v>319</v>
      </c>
      <c r="AW1398" s="1" t="s">
        <v>5034</v>
      </c>
      <c r="BG1398" s="1" t="s">
        <v>110</v>
      </c>
      <c r="BH1398" s="1" t="s">
        <v>4271</v>
      </c>
      <c r="BI1398" s="1" t="s">
        <v>3640</v>
      </c>
      <c r="BJ1398" s="1" t="s">
        <v>6062</v>
      </c>
      <c r="BK1398" s="1" t="s">
        <v>855</v>
      </c>
      <c r="BL1398" s="1" t="s">
        <v>5338</v>
      </c>
      <c r="BM1398" s="1" t="s">
        <v>3641</v>
      </c>
      <c r="BN1398" s="1" t="s">
        <v>4393</v>
      </c>
      <c r="BO1398" s="1" t="s">
        <v>105</v>
      </c>
      <c r="BP1398" s="1" t="s">
        <v>4280</v>
      </c>
      <c r="BQ1398" s="1" t="s">
        <v>1679</v>
      </c>
      <c r="BR1398" s="1" t="s">
        <v>7551</v>
      </c>
      <c r="BS1398" s="1" t="s">
        <v>88</v>
      </c>
      <c r="BT1398" s="1" t="s">
        <v>7489</v>
      </c>
    </row>
    <row r="1399" spans="1:31" ht="13.5" customHeight="1">
      <c r="A1399" s="5" t="str">
        <f t="shared" si="71"/>
        <v>1861_화현내_0200</v>
      </c>
      <c r="B1399" s="1">
        <v>1861</v>
      </c>
      <c r="C1399" s="1" t="s">
        <v>9339</v>
      </c>
      <c r="D1399" s="1" t="s">
        <v>9340</v>
      </c>
      <c r="E1399" s="1">
        <v>1398</v>
      </c>
      <c r="F1399" s="1">
        <v>6</v>
      </c>
      <c r="G1399" s="1" t="s">
        <v>2529</v>
      </c>
      <c r="H1399" s="1" t="s">
        <v>4196</v>
      </c>
      <c r="I1399" s="1">
        <v>33</v>
      </c>
      <c r="L1399" s="1">
        <v>1</v>
      </c>
      <c r="M1399" s="1" t="s">
        <v>3635</v>
      </c>
      <c r="N1399" s="1" t="s">
        <v>4207</v>
      </c>
      <c r="S1399" s="1" t="s">
        <v>181</v>
      </c>
      <c r="T1399" s="1" t="s">
        <v>4259</v>
      </c>
      <c r="Y1399" s="1" t="s">
        <v>2255</v>
      </c>
      <c r="Z1399" s="1" t="s">
        <v>4553</v>
      </c>
      <c r="AC1399" s="1">
        <v>18</v>
      </c>
      <c r="AD1399" s="1" t="s">
        <v>188</v>
      </c>
      <c r="AE1399" s="1" t="s">
        <v>5193</v>
      </c>
    </row>
    <row r="1400" spans="1:72" ht="13.5" customHeight="1">
      <c r="A1400" s="5" t="str">
        <f t="shared" si="71"/>
        <v>1861_화현내_0200</v>
      </c>
      <c r="B1400" s="1">
        <v>1861</v>
      </c>
      <c r="C1400" s="1" t="s">
        <v>9339</v>
      </c>
      <c r="D1400" s="1" t="s">
        <v>9340</v>
      </c>
      <c r="E1400" s="1">
        <v>1399</v>
      </c>
      <c r="F1400" s="1">
        <v>6</v>
      </c>
      <c r="G1400" s="1" t="s">
        <v>2529</v>
      </c>
      <c r="H1400" s="1" t="s">
        <v>4196</v>
      </c>
      <c r="I1400" s="1">
        <v>33</v>
      </c>
      <c r="L1400" s="1">
        <v>2</v>
      </c>
      <c r="M1400" s="1" t="s">
        <v>8589</v>
      </c>
      <c r="N1400" s="1" t="s">
        <v>8590</v>
      </c>
      <c r="T1400" s="1" t="s">
        <v>8911</v>
      </c>
      <c r="U1400" s="1" t="s">
        <v>110</v>
      </c>
      <c r="V1400" s="1" t="s">
        <v>4271</v>
      </c>
      <c r="W1400" s="1" t="s">
        <v>231</v>
      </c>
      <c r="X1400" s="1" t="s">
        <v>4361</v>
      </c>
      <c r="Y1400" s="1" t="s">
        <v>3642</v>
      </c>
      <c r="Z1400" s="1" t="s">
        <v>4552</v>
      </c>
      <c r="AC1400" s="1">
        <v>42</v>
      </c>
      <c r="AD1400" s="1" t="s">
        <v>155</v>
      </c>
      <c r="AE1400" s="1" t="s">
        <v>5196</v>
      </c>
      <c r="AJ1400" s="1" t="s">
        <v>17</v>
      </c>
      <c r="AK1400" s="1" t="s">
        <v>5254</v>
      </c>
      <c r="AL1400" s="1" t="s">
        <v>233</v>
      </c>
      <c r="AM1400" s="1" t="s">
        <v>5281</v>
      </c>
      <c r="AT1400" s="1" t="s">
        <v>110</v>
      </c>
      <c r="AU1400" s="1" t="s">
        <v>4271</v>
      </c>
      <c r="AV1400" s="1" t="s">
        <v>2473</v>
      </c>
      <c r="AW1400" s="1" t="s">
        <v>5469</v>
      </c>
      <c r="BG1400" s="1" t="s">
        <v>110</v>
      </c>
      <c r="BH1400" s="1" t="s">
        <v>4271</v>
      </c>
      <c r="BI1400" s="1" t="s">
        <v>3643</v>
      </c>
      <c r="BJ1400" s="1" t="s">
        <v>6061</v>
      </c>
      <c r="BK1400" s="1" t="s">
        <v>110</v>
      </c>
      <c r="BL1400" s="1" t="s">
        <v>4271</v>
      </c>
      <c r="BM1400" s="1" t="s">
        <v>2628</v>
      </c>
      <c r="BN1400" s="1" t="s">
        <v>4516</v>
      </c>
      <c r="BO1400" s="1" t="s">
        <v>105</v>
      </c>
      <c r="BP1400" s="1" t="s">
        <v>4280</v>
      </c>
      <c r="BQ1400" s="1" t="s">
        <v>3644</v>
      </c>
      <c r="BR1400" s="1" t="s">
        <v>6957</v>
      </c>
      <c r="BS1400" s="1" t="s">
        <v>41</v>
      </c>
      <c r="BT1400" s="1" t="s">
        <v>5259</v>
      </c>
    </row>
    <row r="1401" spans="1:72" ht="13.5" customHeight="1">
      <c r="A1401" s="5" t="str">
        <f t="shared" si="71"/>
        <v>1861_화현내_0200</v>
      </c>
      <c r="B1401" s="1">
        <v>1861</v>
      </c>
      <c r="C1401" s="1" t="s">
        <v>9339</v>
      </c>
      <c r="D1401" s="1" t="s">
        <v>9340</v>
      </c>
      <c r="E1401" s="1">
        <v>1400</v>
      </c>
      <c r="F1401" s="1">
        <v>6</v>
      </c>
      <c r="G1401" s="1" t="s">
        <v>2529</v>
      </c>
      <c r="H1401" s="1" t="s">
        <v>4196</v>
      </c>
      <c r="I1401" s="1">
        <v>33</v>
      </c>
      <c r="L1401" s="1">
        <v>2</v>
      </c>
      <c r="M1401" s="1" t="s">
        <v>8589</v>
      </c>
      <c r="N1401" s="1" t="s">
        <v>8590</v>
      </c>
      <c r="S1401" s="1" t="s">
        <v>49</v>
      </c>
      <c r="T1401" s="1" t="s">
        <v>967</v>
      </c>
      <c r="W1401" s="1" t="s">
        <v>139</v>
      </c>
      <c r="X1401" s="1" t="s">
        <v>9276</v>
      </c>
      <c r="Y1401" s="1" t="s">
        <v>10</v>
      </c>
      <c r="Z1401" s="1" t="s">
        <v>4364</v>
      </c>
      <c r="AC1401" s="1">
        <v>42</v>
      </c>
      <c r="AJ1401" s="1" t="s">
        <v>17</v>
      </c>
      <c r="AK1401" s="1" t="s">
        <v>5254</v>
      </c>
      <c r="AL1401" s="1" t="s">
        <v>141</v>
      </c>
      <c r="AM1401" s="1" t="s">
        <v>5296</v>
      </c>
      <c r="AT1401" s="1" t="s">
        <v>1304</v>
      </c>
      <c r="AU1401" s="1" t="s">
        <v>5334</v>
      </c>
      <c r="AV1401" s="1" t="s">
        <v>3216</v>
      </c>
      <c r="AW1401" s="1" t="s">
        <v>4655</v>
      </c>
      <c r="BG1401" s="1" t="s">
        <v>855</v>
      </c>
      <c r="BH1401" s="1" t="s">
        <v>5338</v>
      </c>
      <c r="BI1401" s="1" t="s">
        <v>3645</v>
      </c>
      <c r="BJ1401" s="1" t="s">
        <v>5454</v>
      </c>
      <c r="BK1401" s="1" t="s">
        <v>528</v>
      </c>
      <c r="BL1401" s="1" t="s">
        <v>5335</v>
      </c>
      <c r="BM1401" s="1" t="s">
        <v>3646</v>
      </c>
      <c r="BN1401" s="1" t="s">
        <v>6535</v>
      </c>
      <c r="BO1401" s="1" t="s">
        <v>1503</v>
      </c>
      <c r="BP1401" s="1" t="s">
        <v>5336</v>
      </c>
      <c r="BQ1401" s="1" t="s">
        <v>1894</v>
      </c>
      <c r="BR1401" s="1" t="s">
        <v>6933</v>
      </c>
      <c r="BS1401" s="1" t="s">
        <v>1280</v>
      </c>
      <c r="BT1401" s="1" t="s">
        <v>5313</v>
      </c>
    </row>
    <row r="1402" spans="1:29" ht="13.5" customHeight="1">
      <c r="A1402" s="5" t="str">
        <f t="shared" si="71"/>
        <v>1861_화현내_0200</v>
      </c>
      <c r="B1402" s="1">
        <v>1861</v>
      </c>
      <c r="C1402" s="1" t="s">
        <v>9339</v>
      </c>
      <c r="D1402" s="1" t="s">
        <v>9340</v>
      </c>
      <c r="E1402" s="1">
        <v>1401</v>
      </c>
      <c r="F1402" s="1">
        <v>6</v>
      </c>
      <c r="G1402" s="1" t="s">
        <v>2529</v>
      </c>
      <c r="H1402" s="1" t="s">
        <v>4196</v>
      </c>
      <c r="I1402" s="1">
        <v>33</v>
      </c>
      <c r="L1402" s="1">
        <v>2</v>
      </c>
      <c r="M1402" s="1" t="s">
        <v>8589</v>
      </c>
      <c r="N1402" s="1" t="s">
        <v>8590</v>
      </c>
      <c r="S1402" s="1" t="s">
        <v>181</v>
      </c>
      <c r="T1402" s="1" t="s">
        <v>4259</v>
      </c>
      <c r="Y1402" s="1" t="s">
        <v>3647</v>
      </c>
      <c r="Z1402" s="1" t="s">
        <v>4551</v>
      </c>
      <c r="AC1402" s="1">
        <v>21</v>
      </c>
    </row>
    <row r="1403" spans="1:31" ht="13.5" customHeight="1">
      <c r="A1403" s="5" t="str">
        <f t="shared" si="71"/>
        <v>1861_화현내_0200</v>
      </c>
      <c r="B1403" s="1">
        <v>1861</v>
      </c>
      <c r="C1403" s="1" t="s">
        <v>9339</v>
      </c>
      <c r="D1403" s="1" t="s">
        <v>9340</v>
      </c>
      <c r="E1403" s="1">
        <v>1402</v>
      </c>
      <c r="F1403" s="1">
        <v>6</v>
      </c>
      <c r="G1403" s="1" t="s">
        <v>2529</v>
      </c>
      <c r="H1403" s="1" t="s">
        <v>4196</v>
      </c>
      <c r="I1403" s="1">
        <v>33</v>
      </c>
      <c r="L1403" s="1">
        <v>2</v>
      </c>
      <c r="M1403" s="1" t="s">
        <v>8589</v>
      </c>
      <c r="N1403" s="1" t="s">
        <v>8590</v>
      </c>
      <c r="S1403" s="1" t="s">
        <v>181</v>
      </c>
      <c r="T1403" s="1" t="s">
        <v>4259</v>
      </c>
      <c r="Y1403" s="1" t="s">
        <v>3648</v>
      </c>
      <c r="Z1403" s="1" t="s">
        <v>4550</v>
      </c>
      <c r="AC1403" s="1">
        <v>18</v>
      </c>
      <c r="AD1403" s="1" t="s">
        <v>188</v>
      </c>
      <c r="AE1403" s="1" t="s">
        <v>5193</v>
      </c>
    </row>
    <row r="1404" spans="1:72" ht="13.5" customHeight="1">
      <c r="A1404" s="5" t="str">
        <f t="shared" si="71"/>
        <v>1861_화현내_0200</v>
      </c>
      <c r="B1404" s="1">
        <v>1861</v>
      </c>
      <c r="C1404" s="1" t="s">
        <v>9339</v>
      </c>
      <c r="D1404" s="1" t="s">
        <v>9340</v>
      </c>
      <c r="E1404" s="1">
        <v>1403</v>
      </c>
      <c r="F1404" s="1">
        <v>6</v>
      </c>
      <c r="G1404" s="1" t="s">
        <v>2529</v>
      </c>
      <c r="H1404" s="1" t="s">
        <v>4196</v>
      </c>
      <c r="I1404" s="1">
        <v>33</v>
      </c>
      <c r="L1404" s="1">
        <v>3</v>
      </c>
      <c r="M1404" s="1" t="s">
        <v>8591</v>
      </c>
      <c r="N1404" s="1" t="s">
        <v>8592</v>
      </c>
      <c r="T1404" s="1" t="s">
        <v>8751</v>
      </c>
      <c r="U1404" s="1" t="s">
        <v>110</v>
      </c>
      <c r="V1404" s="1" t="s">
        <v>4271</v>
      </c>
      <c r="W1404" s="1" t="s">
        <v>139</v>
      </c>
      <c r="X1404" s="1" t="s">
        <v>9277</v>
      </c>
      <c r="Y1404" s="1" t="s">
        <v>3649</v>
      </c>
      <c r="Z1404" s="1" t="s">
        <v>4549</v>
      </c>
      <c r="AC1404" s="1">
        <v>68</v>
      </c>
      <c r="AD1404" s="1" t="s">
        <v>311</v>
      </c>
      <c r="AE1404" s="1" t="s">
        <v>5191</v>
      </c>
      <c r="AJ1404" s="1" t="s">
        <v>17</v>
      </c>
      <c r="AK1404" s="1" t="s">
        <v>5254</v>
      </c>
      <c r="AL1404" s="1" t="s">
        <v>141</v>
      </c>
      <c r="AM1404" s="1" t="s">
        <v>5296</v>
      </c>
      <c r="AT1404" s="1" t="s">
        <v>528</v>
      </c>
      <c r="AU1404" s="1" t="s">
        <v>5335</v>
      </c>
      <c r="AV1404" s="1" t="s">
        <v>3100</v>
      </c>
      <c r="AW1404" s="1" t="s">
        <v>5468</v>
      </c>
      <c r="BG1404" s="1" t="s">
        <v>1304</v>
      </c>
      <c r="BH1404" s="1" t="s">
        <v>5334</v>
      </c>
      <c r="BI1404" s="1" t="s">
        <v>144</v>
      </c>
      <c r="BJ1404" s="1" t="s">
        <v>6060</v>
      </c>
      <c r="BK1404" s="1" t="s">
        <v>855</v>
      </c>
      <c r="BL1404" s="1" t="s">
        <v>5338</v>
      </c>
      <c r="BM1404" s="1" t="s">
        <v>3650</v>
      </c>
      <c r="BN1404" s="1" t="s">
        <v>9278</v>
      </c>
      <c r="BO1404" s="1" t="s">
        <v>105</v>
      </c>
      <c r="BP1404" s="1" t="s">
        <v>4280</v>
      </c>
      <c r="BQ1404" s="1" t="s">
        <v>3651</v>
      </c>
      <c r="BR1404" s="1" t="s">
        <v>7748</v>
      </c>
      <c r="BS1404" s="1" t="s">
        <v>95</v>
      </c>
      <c r="BT1404" s="1" t="s">
        <v>5256</v>
      </c>
    </row>
    <row r="1405" spans="1:72" ht="13.5" customHeight="1">
      <c r="A1405" s="5" t="str">
        <f aca="true" t="shared" si="72" ref="A1405:A1426">HYPERLINK("http://kyu.snu.ac.kr/sdhj/index.jsp?type=hj/GK14782_00IH_0001_0201.jpg","1861_화현내_0201")</f>
        <v>1861_화현내_0201</v>
      </c>
      <c r="B1405" s="1">
        <v>1861</v>
      </c>
      <c r="C1405" s="1" t="s">
        <v>9339</v>
      </c>
      <c r="D1405" s="1" t="s">
        <v>9340</v>
      </c>
      <c r="E1405" s="1">
        <v>1404</v>
      </c>
      <c r="F1405" s="1">
        <v>6</v>
      </c>
      <c r="G1405" s="1" t="s">
        <v>2529</v>
      </c>
      <c r="H1405" s="1" t="s">
        <v>4196</v>
      </c>
      <c r="I1405" s="1">
        <v>33</v>
      </c>
      <c r="L1405" s="1">
        <v>3</v>
      </c>
      <c r="M1405" s="1" t="s">
        <v>8591</v>
      </c>
      <c r="N1405" s="1" t="s">
        <v>8592</v>
      </c>
      <c r="S1405" s="1" t="s">
        <v>49</v>
      </c>
      <c r="T1405" s="1" t="s">
        <v>967</v>
      </c>
      <c r="W1405" s="1" t="s">
        <v>1090</v>
      </c>
      <c r="X1405" s="1" t="s">
        <v>4347</v>
      </c>
      <c r="Y1405" s="1" t="s">
        <v>10</v>
      </c>
      <c r="Z1405" s="1" t="s">
        <v>4364</v>
      </c>
      <c r="AC1405" s="1">
        <v>62</v>
      </c>
      <c r="AD1405" s="1" t="s">
        <v>556</v>
      </c>
      <c r="AE1405" s="1" t="s">
        <v>5204</v>
      </c>
      <c r="AJ1405" s="1" t="s">
        <v>17</v>
      </c>
      <c r="AK1405" s="1" t="s">
        <v>5254</v>
      </c>
      <c r="AL1405" s="1" t="s">
        <v>1087</v>
      </c>
      <c r="AM1405" s="1" t="s">
        <v>5279</v>
      </c>
      <c r="AT1405" s="1" t="s">
        <v>105</v>
      </c>
      <c r="AU1405" s="1" t="s">
        <v>4280</v>
      </c>
      <c r="AV1405" s="1" t="s">
        <v>2847</v>
      </c>
      <c r="AW1405" s="1" t="s">
        <v>4750</v>
      </c>
      <c r="BG1405" s="1" t="s">
        <v>105</v>
      </c>
      <c r="BH1405" s="1" t="s">
        <v>4280</v>
      </c>
      <c r="BI1405" s="1" t="s">
        <v>3652</v>
      </c>
      <c r="BJ1405" s="1" t="s">
        <v>6059</v>
      </c>
      <c r="BK1405" s="1" t="s">
        <v>105</v>
      </c>
      <c r="BL1405" s="1" t="s">
        <v>4280</v>
      </c>
      <c r="BM1405" s="1" t="s">
        <v>960</v>
      </c>
      <c r="BN1405" s="1" t="s">
        <v>4577</v>
      </c>
      <c r="BO1405" s="1" t="s">
        <v>105</v>
      </c>
      <c r="BP1405" s="1" t="s">
        <v>4280</v>
      </c>
      <c r="BQ1405" s="1" t="s">
        <v>2054</v>
      </c>
      <c r="BR1405" s="1" t="s">
        <v>6956</v>
      </c>
      <c r="BS1405" s="1" t="s">
        <v>130</v>
      </c>
      <c r="BT1405" s="1" t="s">
        <v>5257</v>
      </c>
    </row>
    <row r="1406" spans="1:29" ht="13.5" customHeight="1">
      <c r="A1406" s="5" t="str">
        <f t="shared" si="72"/>
        <v>1861_화현내_0201</v>
      </c>
      <c r="B1406" s="1">
        <v>1861</v>
      </c>
      <c r="C1406" s="1" t="s">
        <v>9339</v>
      </c>
      <c r="D1406" s="1" t="s">
        <v>9340</v>
      </c>
      <c r="E1406" s="1">
        <v>1405</v>
      </c>
      <c r="F1406" s="1">
        <v>6</v>
      </c>
      <c r="G1406" s="1" t="s">
        <v>2529</v>
      </c>
      <c r="H1406" s="1" t="s">
        <v>4196</v>
      </c>
      <c r="I1406" s="1">
        <v>33</v>
      </c>
      <c r="L1406" s="1">
        <v>3</v>
      </c>
      <c r="M1406" s="1" t="s">
        <v>8591</v>
      </c>
      <c r="N1406" s="1" t="s">
        <v>8592</v>
      </c>
      <c r="S1406" s="1" t="s">
        <v>181</v>
      </c>
      <c r="T1406" s="1" t="s">
        <v>4259</v>
      </c>
      <c r="Y1406" s="1" t="s">
        <v>3653</v>
      </c>
      <c r="Z1406" s="1" t="s">
        <v>4548</v>
      </c>
      <c r="AC1406" s="1">
        <v>36</v>
      </c>
    </row>
    <row r="1407" spans="1:29" ht="13.5" customHeight="1">
      <c r="A1407" s="5" t="str">
        <f t="shared" si="72"/>
        <v>1861_화현내_0201</v>
      </c>
      <c r="B1407" s="1">
        <v>1861</v>
      </c>
      <c r="C1407" s="1" t="s">
        <v>9339</v>
      </c>
      <c r="D1407" s="1" t="s">
        <v>9340</v>
      </c>
      <c r="E1407" s="1">
        <v>1406</v>
      </c>
      <c r="F1407" s="1">
        <v>6</v>
      </c>
      <c r="G1407" s="1" t="s">
        <v>2529</v>
      </c>
      <c r="H1407" s="1" t="s">
        <v>4196</v>
      </c>
      <c r="I1407" s="1">
        <v>33</v>
      </c>
      <c r="L1407" s="1">
        <v>3</v>
      </c>
      <c r="M1407" s="1" t="s">
        <v>8591</v>
      </c>
      <c r="N1407" s="1" t="s">
        <v>8592</v>
      </c>
      <c r="S1407" s="1" t="s">
        <v>184</v>
      </c>
      <c r="T1407" s="1" t="s">
        <v>4260</v>
      </c>
      <c r="W1407" s="1" t="s">
        <v>97</v>
      </c>
      <c r="X1407" s="1" t="s">
        <v>8752</v>
      </c>
      <c r="Y1407" s="1" t="s">
        <v>10</v>
      </c>
      <c r="Z1407" s="1" t="s">
        <v>4364</v>
      </c>
      <c r="AC1407" s="1">
        <v>36</v>
      </c>
    </row>
    <row r="1408" spans="1:72" ht="13.5" customHeight="1">
      <c r="A1408" s="5" t="str">
        <f t="shared" si="72"/>
        <v>1861_화현내_0201</v>
      </c>
      <c r="B1408" s="1">
        <v>1861</v>
      </c>
      <c r="C1408" s="1" t="s">
        <v>9339</v>
      </c>
      <c r="D1408" s="1" t="s">
        <v>9340</v>
      </c>
      <c r="E1408" s="1">
        <v>1407</v>
      </c>
      <c r="F1408" s="1">
        <v>6</v>
      </c>
      <c r="G1408" s="1" t="s">
        <v>2529</v>
      </c>
      <c r="H1408" s="1" t="s">
        <v>4196</v>
      </c>
      <c r="I1408" s="1">
        <v>33</v>
      </c>
      <c r="L1408" s="1">
        <v>4</v>
      </c>
      <c r="M1408" s="1" t="s">
        <v>8593</v>
      </c>
      <c r="N1408" s="1" t="s">
        <v>8594</v>
      </c>
      <c r="T1408" s="1" t="s">
        <v>8806</v>
      </c>
      <c r="U1408" s="1" t="s">
        <v>110</v>
      </c>
      <c r="V1408" s="1" t="s">
        <v>4271</v>
      </c>
      <c r="W1408" s="1" t="s">
        <v>97</v>
      </c>
      <c r="X1408" s="1" t="s">
        <v>8983</v>
      </c>
      <c r="Y1408" s="1" t="s">
        <v>3654</v>
      </c>
      <c r="Z1408" s="1" t="s">
        <v>4547</v>
      </c>
      <c r="AC1408" s="1">
        <v>59</v>
      </c>
      <c r="AD1408" s="1" t="s">
        <v>292</v>
      </c>
      <c r="AE1408" s="1" t="s">
        <v>5241</v>
      </c>
      <c r="AJ1408" s="1" t="s">
        <v>17</v>
      </c>
      <c r="AK1408" s="1" t="s">
        <v>5254</v>
      </c>
      <c r="AL1408" s="1" t="s">
        <v>88</v>
      </c>
      <c r="AM1408" s="1" t="s">
        <v>7489</v>
      </c>
      <c r="AT1408" s="1" t="s">
        <v>110</v>
      </c>
      <c r="AU1408" s="1" t="s">
        <v>4271</v>
      </c>
      <c r="AV1408" s="1" t="s">
        <v>3031</v>
      </c>
      <c r="AW1408" s="1" t="s">
        <v>7500</v>
      </c>
      <c r="BG1408" s="1" t="s">
        <v>110</v>
      </c>
      <c r="BH1408" s="1" t="s">
        <v>4271</v>
      </c>
      <c r="BI1408" s="1" t="s">
        <v>3032</v>
      </c>
      <c r="BJ1408" s="1" t="s">
        <v>6058</v>
      </c>
      <c r="BK1408" s="1" t="s">
        <v>1304</v>
      </c>
      <c r="BL1408" s="1" t="s">
        <v>5334</v>
      </c>
      <c r="BM1408" s="1" t="s">
        <v>2930</v>
      </c>
      <c r="BN1408" s="1" t="s">
        <v>6514</v>
      </c>
      <c r="BQ1408" s="1" t="s">
        <v>3655</v>
      </c>
      <c r="BR1408" s="1" t="s">
        <v>6942</v>
      </c>
      <c r="BS1408" s="1" t="s">
        <v>95</v>
      </c>
      <c r="BT1408" s="1" t="s">
        <v>5256</v>
      </c>
    </row>
    <row r="1409" spans="1:72" ht="13.5" customHeight="1">
      <c r="A1409" s="5" t="str">
        <f t="shared" si="72"/>
        <v>1861_화현내_0201</v>
      </c>
      <c r="B1409" s="1">
        <v>1861</v>
      </c>
      <c r="C1409" s="1" t="s">
        <v>9339</v>
      </c>
      <c r="D1409" s="1" t="s">
        <v>9340</v>
      </c>
      <c r="E1409" s="1">
        <v>1408</v>
      </c>
      <c r="F1409" s="1">
        <v>6</v>
      </c>
      <c r="G1409" s="1" t="s">
        <v>2529</v>
      </c>
      <c r="H1409" s="1" t="s">
        <v>4196</v>
      </c>
      <c r="I1409" s="1">
        <v>33</v>
      </c>
      <c r="L1409" s="1">
        <v>4</v>
      </c>
      <c r="M1409" s="1" t="s">
        <v>8593</v>
      </c>
      <c r="N1409" s="1" t="s">
        <v>8594</v>
      </c>
      <c r="S1409" s="1" t="s">
        <v>49</v>
      </c>
      <c r="T1409" s="1" t="s">
        <v>967</v>
      </c>
      <c r="W1409" s="1" t="s">
        <v>290</v>
      </c>
      <c r="X1409" s="1" t="s">
        <v>4337</v>
      </c>
      <c r="Y1409" s="1" t="s">
        <v>10</v>
      </c>
      <c r="Z1409" s="1" t="s">
        <v>4364</v>
      </c>
      <c r="AC1409" s="1">
        <v>59</v>
      </c>
      <c r="AD1409" s="1" t="s">
        <v>292</v>
      </c>
      <c r="AE1409" s="1" t="s">
        <v>5241</v>
      </c>
      <c r="AJ1409" s="1" t="s">
        <v>17</v>
      </c>
      <c r="AK1409" s="1" t="s">
        <v>5254</v>
      </c>
      <c r="AL1409" s="1" t="s">
        <v>130</v>
      </c>
      <c r="AM1409" s="1" t="s">
        <v>5257</v>
      </c>
      <c r="AT1409" s="1" t="s">
        <v>105</v>
      </c>
      <c r="AU1409" s="1" t="s">
        <v>4280</v>
      </c>
      <c r="AV1409" s="1" t="s">
        <v>616</v>
      </c>
      <c r="AW1409" s="1" t="s">
        <v>5140</v>
      </c>
      <c r="BG1409" s="1" t="s">
        <v>105</v>
      </c>
      <c r="BH1409" s="1" t="s">
        <v>4280</v>
      </c>
      <c r="BI1409" s="1" t="s">
        <v>3656</v>
      </c>
      <c r="BJ1409" s="1" t="s">
        <v>6057</v>
      </c>
      <c r="BK1409" s="1" t="s">
        <v>105</v>
      </c>
      <c r="BL1409" s="1" t="s">
        <v>4280</v>
      </c>
      <c r="BM1409" s="1" t="s">
        <v>3657</v>
      </c>
      <c r="BN1409" s="1" t="s">
        <v>6534</v>
      </c>
      <c r="BO1409" s="1" t="s">
        <v>105</v>
      </c>
      <c r="BP1409" s="1" t="s">
        <v>4280</v>
      </c>
      <c r="BQ1409" s="1" t="s">
        <v>3658</v>
      </c>
      <c r="BR1409" s="1" t="s">
        <v>6955</v>
      </c>
      <c r="BS1409" s="1" t="s">
        <v>53</v>
      </c>
      <c r="BT1409" s="1" t="s">
        <v>5260</v>
      </c>
    </row>
    <row r="1410" spans="1:31" ht="13.5" customHeight="1">
      <c r="A1410" s="5" t="str">
        <f t="shared" si="72"/>
        <v>1861_화현내_0201</v>
      </c>
      <c r="B1410" s="1">
        <v>1861</v>
      </c>
      <c r="C1410" s="1" t="s">
        <v>9339</v>
      </c>
      <c r="D1410" s="1" t="s">
        <v>9340</v>
      </c>
      <c r="E1410" s="1">
        <v>1409</v>
      </c>
      <c r="F1410" s="1">
        <v>6</v>
      </c>
      <c r="G1410" s="1" t="s">
        <v>2529</v>
      </c>
      <c r="H1410" s="1" t="s">
        <v>4196</v>
      </c>
      <c r="I1410" s="1">
        <v>33</v>
      </c>
      <c r="L1410" s="1">
        <v>4</v>
      </c>
      <c r="M1410" s="1" t="s">
        <v>8593</v>
      </c>
      <c r="N1410" s="1" t="s">
        <v>8594</v>
      </c>
      <c r="S1410" s="1" t="s">
        <v>181</v>
      </c>
      <c r="T1410" s="1" t="s">
        <v>4259</v>
      </c>
      <c r="Y1410" s="1" t="s">
        <v>3070</v>
      </c>
      <c r="Z1410" s="1" t="s">
        <v>4546</v>
      </c>
      <c r="AC1410" s="1">
        <v>18</v>
      </c>
      <c r="AD1410" s="1" t="s">
        <v>188</v>
      </c>
      <c r="AE1410" s="1" t="s">
        <v>5193</v>
      </c>
    </row>
    <row r="1411" spans="1:72" ht="13.5" customHeight="1">
      <c r="A1411" s="5" t="str">
        <f t="shared" si="72"/>
        <v>1861_화현내_0201</v>
      </c>
      <c r="B1411" s="1">
        <v>1861</v>
      </c>
      <c r="C1411" s="1" t="s">
        <v>9339</v>
      </c>
      <c r="D1411" s="1" t="s">
        <v>9340</v>
      </c>
      <c r="E1411" s="1">
        <v>1410</v>
      </c>
      <c r="F1411" s="1">
        <v>6</v>
      </c>
      <c r="G1411" s="1" t="s">
        <v>2529</v>
      </c>
      <c r="H1411" s="1" t="s">
        <v>4196</v>
      </c>
      <c r="I1411" s="1">
        <v>33</v>
      </c>
      <c r="L1411" s="1">
        <v>5</v>
      </c>
      <c r="M1411" s="1" t="s">
        <v>8595</v>
      </c>
      <c r="N1411" s="1" t="s">
        <v>8596</v>
      </c>
      <c r="T1411" s="1" t="s">
        <v>8948</v>
      </c>
      <c r="U1411" s="1" t="s">
        <v>110</v>
      </c>
      <c r="V1411" s="1" t="s">
        <v>4271</v>
      </c>
      <c r="W1411" s="1" t="s">
        <v>97</v>
      </c>
      <c r="X1411" s="1" t="s">
        <v>9177</v>
      </c>
      <c r="Y1411" s="1" t="s">
        <v>3659</v>
      </c>
      <c r="Z1411" s="1" t="s">
        <v>4545</v>
      </c>
      <c r="AC1411" s="1">
        <v>42</v>
      </c>
      <c r="AD1411" s="1" t="s">
        <v>155</v>
      </c>
      <c r="AE1411" s="1" t="s">
        <v>5196</v>
      </c>
      <c r="AJ1411" s="1" t="s">
        <v>17</v>
      </c>
      <c r="AK1411" s="1" t="s">
        <v>5254</v>
      </c>
      <c r="AL1411" s="1" t="s">
        <v>88</v>
      </c>
      <c r="AM1411" s="1" t="s">
        <v>7489</v>
      </c>
      <c r="AT1411" s="1" t="s">
        <v>110</v>
      </c>
      <c r="AU1411" s="1" t="s">
        <v>4271</v>
      </c>
      <c r="AV1411" s="1" t="s">
        <v>3660</v>
      </c>
      <c r="AW1411" s="1" t="s">
        <v>5147</v>
      </c>
      <c r="BG1411" s="1" t="s">
        <v>855</v>
      </c>
      <c r="BH1411" s="1" t="s">
        <v>5338</v>
      </c>
      <c r="BK1411" s="1" t="s">
        <v>1304</v>
      </c>
      <c r="BL1411" s="1" t="s">
        <v>5334</v>
      </c>
      <c r="BM1411" s="1" t="s">
        <v>3661</v>
      </c>
      <c r="BN1411" s="1" t="s">
        <v>5402</v>
      </c>
      <c r="BO1411" s="1" t="s">
        <v>105</v>
      </c>
      <c r="BP1411" s="1" t="s">
        <v>4280</v>
      </c>
      <c r="BQ1411" s="1" t="s">
        <v>3662</v>
      </c>
      <c r="BR1411" s="1" t="s">
        <v>6954</v>
      </c>
      <c r="BS1411" s="1" t="s">
        <v>388</v>
      </c>
      <c r="BT1411" s="1" t="s">
        <v>5267</v>
      </c>
    </row>
    <row r="1412" spans="1:72" ht="13.5" customHeight="1">
      <c r="A1412" s="5" t="str">
        <f t="shared" si="72"/>
        <v>1861_화현내_0201</v>
      </c>
      <c r="B1412" s="1">
        <v>1861</v>
      </c>
      <c r="C1412" s="1" t="s">
        <v>9339</v>
      </c>
      <c r="D1412" s="1" t="s">
        <v>9340</v>
      </c>
      <c r="E1412" s="1">
        <v>1411</v>
      </c>
      <c r="F1412" s="1">
        <v>6</v>
      </c>
      <c r="G1412" s="1" t="s">
        <v>2529</v>
      </c>
      <c r="H1412" s="1" t="s">
        <v>4196</v>
      </c>
      <c r="I1412" s="1">
        <v>33</v>
      </c>
      <c r="L1412" s="1">
        <v>5</v>
      </c>
      <c r="M1412" s="1" t="s">
        <v>8595</v>
      </c>
      <c r="N1412" s="1" t="s">
        <v>8596</v>
      </c>
      <c r="S1412" s="1" t="s">
        <v>49</v>
      </c>
      <c r="T1412" s="1" t="s">
        <v>967</v>
      </c>
      <c r="W1412" s="1" t="s">
        <v>290</v>
      </c>
      <c r="X1412" s="1" t="s">
        <v>4337</v>
      </c>
      <c r="Y1412" s="1" t="s">
        <v>10</v>
      </c>
      <c r="Z1412" s="1" t="s">
        <v>4364</v>
      </c>
      <c r="AC1412" s="1">
        <v>42</v>
      </c>
      <c r="AJ1412" s="1" t="s">
        <v>17</v>
      </c>
      <c r="AK1412" s="1" t="s">
        <v>5254</v>
      </c>
      <c r="AL1412" s="1" t="s">
        <v>130</v>
      </c>
      <c r="AM1412" s="1" t="s">
        <v>5257</v>
      </c>
      <c r="AT1412" s="1" t="s">
        <v>105</v>
      </c>
      <c r="AU1412" s="1" t="s">
        <v>4280</v>
      </c>
      <c r="AV1412" s="1" t="s">
        <v>3663</v>
      </c>
      <c r="AW1412" s="1" t="s">
        <v>5467</v>
      </c>
      <c r="BG1412" s="1" t="s">
        <v>105</v>
      </c>
      <c r="BH1412" s="1" t="s">
        <v>4280</v>
      </c>
      <c r="BI1412" s="1" t="s">
        <v>3201</v>
      </c>
      <c r="BJ1412" s="1" t="s">
        <v>6056</v>
      </c>
      <c r="BK1412" s="1" t="s">
        <v>105</v>
      </c>
      <c r="BL1412" s="1" t="s">
        <v>4280</v>
      </c>
      <c r="BM1412" s="1" t="s">
        <v>3664</v>
      </c>
      <c r="BN1412" s="1" t="s">
        <v>6533</v>
      </c>
      <c r="BO1412" s="1" t="s">
        <v>105</v>
      </c>
      <c r="BP1412" s="1" t="s">
        <v>4280</v>
      </c>
      <c r="BQ1412" s="1" t="s">
        <v>3665</v>
      </c>
      <c r="BR1412" s="1" t="s">
        <v>6953</v>
      </c>
      <c r="BS1412" s="1" t="s">
        <v>3666</v>
      </c>
      <c r="BT1412" s="1" t="s">
        <v>7328</v>
      </c>
    </row>
    <row r="1413" spans="1:31" ht="13.5" customHeight="1">
      <c r="A1413" s="5" t="str">
        <f t="shared" si="72"/>
        <v>1861_화현내_0201</v>
      </c>
      <c r="B1413" s="1">
        <v>1861</v>
      </c>
      <c r="C1413" s="1" t="s">
        <v>9339</v>
      </c>
      <c r="D1413" s="1" t="s">
        <v>9340</v>
      </c>
      <c r="E1413" s="1">
        <v>1412</v>
      </c>
      <c r="F1413" s="1">
        <v>6</v>
      </c>
      <c r="G1413" s="1" t="s">
        <v>2529</v>
      </c>
      <c r="H1413" s="1" t="s">
        <v>4196</v>
      </c>
      <c r="I1413" s="1">
        <v>33</v>
      </c>
      <c r="L1413" s="1">
        <v>5</v>
      </c>
      <c r="M1413" s="1" t="s">
        <v>8595</v>
      </c>
      <c r="N1413" s="1" t="s">
        <v>8596</v>
      </c>
      <c r="S1413" s="1" t="s">
        <v>131</v>
      </c>
      <c r="T1413" s="1" t="s">
        <v>4263</v>
      </c>
      <c r="Y1413" s="1" t="s">
        <v>3667</v>
      </c>
      <c r="Z1413" s="1" t="s">
        <v>4544</v>
      </c>
      <c r="AC1413" s="1">
        <v>35</v>
      </c>
      <c r="AD1413" s="1" t="s">
        <v>205</v>
      </c>
      <c r="AE1413" s="1" t="s">
        <v>5214</v>
      </c>
    </row>
    <row r="1414" spans="1:72" ht="13.5" customHeight="1">
      <c r="A1414" s="5" t="str">
        <f t="shared" si="72"/>
        <v>1861_화현내_0201</v>
      </c>
      <c r="B1414" s="1">
        <v>1861</v>
      </c>
      <c r="C1414" s="1" t="s">
        <v>9339</v>
      </c>
      <c r="D1414" s="1" t="s">
        <v>9340</v>
      </c>
      <c r="E1414" s="1">
        <v>1413</v>
      </c>
      <c r="F1414" s="1">
        <v>6</v>
      </c>
      <c r="G1414" s="1" t="s">
        <v>2529</v>
      </c>
      <c r="H1414" s="1" t="s">
        <v>4196</v>
      </c>
      <c r="I1414" s="1">
        <v>34</v>
      </c>
      <c r="J1414" s="1" t="s">
        <v>3668</v>
      </c>
      <c r="K1414" s="1" t="s">
        <v>7424</v>
      </c>
      <c r="L1414" s="1">
        <v>1</v>
      </c>
      <c r="M1414" s="1" t="s">
        <v>3668</v>
      </c>
      <c r="N1414" s="1" t="s">
        <v>7424</v>
      </c>
      <c r="T1414" s="1" t="s">
        <v>8783</v>
      </c>
      <c r="U1414" s="1" t="s">
        <v>110</v>
      </c>
      <c r="V1414" s="1" t="s">
        <v>4271</v>
      </c>
      <c r="W1414" s="1" t="s">
        <v>139</v>
      </c>
      <c r="X1414" s="1" t="s">
        <v>9235</v>
      </c>
      <c r="Y1414" s="1" t="s">
        <v>1127</v>
      </c>
      <c r="Z1414" s="1" t="s">
        <v>4543</v>
      </c>
      <c r="AC1414" s="1">
        <v>45</v>
      </c>
      <c r="AD1414" s="1" t="s">
        <v>73</v>
      </c>
      <c r="AE1414" s="1" t="s">
        <v>5197</v>
      </c>
      <c r="AJ1414" s="1" t="s">
        <v>17</v>
      </c>
      <c r="AK1414" s="1" t="s">
        <v>5254</v>
      </c>
      <c r="AL1414" s="1" t="s">
        <v>141</v>
      </c>
      <c r="AM1414" s="1" t="s">
        <v>5296</v>
      </c>
      <c r="AT1414" s="1" t="s">
        <v>110</v>
      </c>
      <c r="AU1414" s="1" t="s">
        <v>4271</v>
      </c>
      <c r="AV1414" s="1" t="s">
        <v>3064</v>
      </c>
      <c r="AW1414" s="1" t="s">
        <v>5466</v>
      </c>
      <c r="BG1414" s="1" t="s">
        <v>110</v>
      </c>
      <c r="BH1414" s="1" t="s">
        <v>4271</v>
      </c>
      <c r="BI1414" s="1" t="s">
        <v>3446</v>
      </c>
      <c r="BJ1414" s="1" t="s">
        <v>6025</v>
      </c>
      <c r="BK1414" s="1" t="s">
        <v>110</v>
      </c>
      <c r="BL1414" s="1" t="s">
        <v>4271</v>
      </c>
      <c r="BM1414" s="1" t="s">
        <v>3541</v>
      </c>
      <c r="BN1414" s="1" t="s">
        <v>6509</v>
      </c>
      <c r="BO1414" s="1" t="s">
        <v>110</v>
      </c>
      <c r="BP1414" s="1" t="s">
        <v>4271</v>
      </c>
      <c r="BQ1414" s="1" t="s">
        <v>2881</v>
      </c>
      <c r="BR1414" s="1" t="s">
        <v>7655</v>
      </c>
      <c r="BS1414" s="1" t="s">
        <v>88</v>
      </c>
      <c r="BT1414" s="1" t="s">
        <v>7489</v>
      </c>
    </row>
    <row r="1415" spans="1:72" ht="13.5" customHeight="1">
      <c r="A1415" s="5" t="str">
        <f t="shared" si="72"/>
        <v>1861_화현내_0201</v>
      </c>
      <c r="B1415" s="1">
        <v>1861</v>
      </c>
      <c r="C1415" s="1" t="s">
        <v>9339</v>
      </c>
      <c r="D1415" s="1" t="s">
        <v>9340</v>
      </c>
      <c r="E1415" s="1">
        <v>1414</v>
      </c>
      <c r="F1415" s="1">
        <v>6</v>
      </c>
      <c r="G1415" s="1" t="s">
        <v>2529</v>
      </c>
      <c r="H1415" s="1" t="s">
        <v>4196</v>
      </c>
      <c r="I1415" s="1">
        <v>34</v>
      </c>
      <c r="L1415" s="1">
        <v>1</v>
      </c>
      <c r="M1415" s="1" t="s">
        <v>3668</v>
      </c>
      <c r="N1415" s="1" t="s">
        <v>7424</v>
      </c>
      <c r="S1415" s="1" t="s">
        <v>49</v>
      </c>
      <c r="T1415" s="1" t="s">
        <v>967</v>
      </c>
      <c r="W1415" s="1" t="s">
        <v>38</v>
      </c>
      <c r="X1415" s="1" t="s">
        <v>4338</v>
      </c>
      <c r="Y1415" s="1" t="s">
        <v>10</v>
      </c>
      <c r="Z1415" s="1" t="s">
        <v>4364</v>
      </c>
      <c r="AC1415" s="1">
        <v>45</v>
      </c>
      <c r="AD1415" s="1" t="s">
        <v>73</v>
      </c>
      <c r="AE1415" s="1" t="s">
        <v>5197</v>
      </c>
      <c r="AJ1415" s="1" t="s">
        <v>17</v>
      </c>
      <c r="AK1415" s="1" t="s">
        <v>5254</v>
      </c>
      <c r="AL1415" s="1" t="s">
        <v>41</v>
      </c>
      <c r="AM1415" s="1" t="s">
        <v>5259</v>
      </c>
      <c r="AT1415" s="1" t="s">
        <v>105</v>
      </c>
      <c r="AU1415" s="1" t="s">
        <v>4280</v>
      </c>
      <c r="AV1415" s="1" t="s">
        <v>766</v>
      </c>
      <c r="AW1415" s="1" t="s">
        <v>4516</v>
      </c>
      <c r="BG1415" s="1" t="s">
        <v>105</v>
      </c>
      <c r="BH1415" s="1" t="s">
        <v>4280</v>
      </c>
      <c r="BI1415" s="1" t="s">
        <v>3091</v>
      </c>
      <c r="BJ1415" s="1" t="s">
        <v>6055</v>
      </c>
      <c r="BK1415" s="1" t="s">
        <v>105</v>
      </c>
      <c r="BL1415" s="1" t="s">
        <v>4280</v>
      </c>
      <c r="BM1415" s="1" t="s">
        <v>3669</v>
      </c>
      <c r="BN1415" s="1" t="s">
        <v>6532</v>
      </c>
      <c r="BO1415" s="1" t="s">
        <v>105</v>
      </c>
      <c r="BP1415" s="1" t="s">
        <v>4280</v>
      </c>
      <c r="BQ1415" s="1" t="s">
        <v>3670</v>
      </c>
      <c r="BR1415" s="1" t="s">
        <v>7763</v>
      </c>
      <c r="BS1415" s="1" t="s">
        <v>95</v>
      </c>
      <c r="BT1415" s="1" t="s">
        <v>5256</v>
      </c>
    </row>
    <row r="1416" spans="1:31" ht="13.5" customHeight="1">
      <c r="A1416" s="5" t="str">
        <f t="shared" si="72"/>
        <v>1861_화현내_0201</v>
      </c>
      <c r="B1416" s="1">
        <v>1861</v>
      </c>
      <c r="C1416" s="1" t="s">
        <v>9339</v>
      </c>
      <c r="D1416" s="1" t="s">
        <v>9340</v>
      </c>
      <c r="E1416" s="1">
        <v>1415</v>
      </c>
      <c r="F1416" s="1">
        <v>6</v>
      </c>
      <c r="G1416" s="1" t="s">
        <v>2529</v>
      </c>
      <c r="H1416" s="1" t="s">
        <v>4196</v>
      </c>
      <c r="I1416" s="1">
        <v>34</v>
      </c>
      <c r="L1416" s="1">
        <v>1</v>
      </c>
      <c r="M1416" s="1" t="s">
        <v>3668</v>
      </c>
      <c r="N1416" s="1" t="s">
        <v>7424</v>
      </c>
      <c r="S1416" s="1" t="s">
        <v>181</v>
      </c>
      <c r="T1416" s="1" t="s">
        <v>4259</v>
      </c>
      <c r="Y1416" s="1" t="s">
        <v>2146</v>
      </c>
      <c r="Z1416" s="1" t="s">
        <v>4542</v>
      </c>
      <c r="AC1416" s="1">
        <v>14</v>
      </c>
      <c r="AD1416" s="1" t="s">
        <v>118</v>
      </c>
      <c r="AE1416" s="1" t="s">
        <v>5227</v>
      </c>
    </row>
    <row r="1417" spans="1:72" ht="13.5" customHeight="1">
      <c r="A1417" s="5" t="str">
        <f t="shared" si="72"/>
        <v>1861_화현내_0201</v>
      </c>
      <c r="B1417" s="1">
        <v>1861</v>
      </c>
      <c r="C1417" s="1" t="s">
        <v>9339</v>
      </c>
      <c r="D1417" s="1" t="s">
        <v>9340</v>
      </c>
      <c r="E1417" s="1">
        <v>1416</v>
      </c>
      <c r="F1417" s="1">
        <v>6</v>
      </c>
      <c r="G1417" s="1" t="s">
        <v>2529</v>
      </c>
      <c r="H1417" s="1" t="s">
        <v>4196</v>
      </c>
      <c r="I1417" s="1">
        <v>34</v>
      </c>
      <c r="L1417" s="1">
        <v>2</v>
      </c>
      <c r="M1417" s="1" t="s">
        <v>8597</v>
      </c>
      <c r="N1417" s="1" t="s">
        <v>8598</v>
      </c>
      <c r="T1417" s="1" t="s">
        <v>8823</v>
      </c>
      <c r="U1417" s="1" t="s">
        <v>110</v>
      </c>
      <c r="V1417" s="1" t="s">
        <v>4271</v>
      </c>
      <c r="W1417" s="1" t="s">
        <v>135</v>
      </c>
      <c r="X1417" s="1" t="s">
        <v>8837</v>
      </c>
      <c r="Y1417" s="1" t="s">
        <v>3671</v>
      </c>
      <c r="Z1417" s="1" t="s">
        <v>4541</v>
      </c>
      <c r="AC1417" s="1">
        <v>50</v>
      </c>
      <c r="AD1417" s="1" t="s">
        <v>167</v>
      </c>
      <c r="AE1417" s="1" t="s">
        <v>5216</v>
      </c>
      <c r="AJ1417" s="1" t="s">
        <v>17</v>
      </c>
      <c r="AK1417" s="1" t="s">
        <v>5254</v>
      </c>
      <c r="AL1417" s="1" t="s">
        <v>58</v>
      </c>
      <c r="AM1417" s="1" t="s">
        <v>5258</v>
      </c>
      <c r="AT1417" s="1" t="s">
        <v>110</v>
      </c>
      <c r="AU1417" s="1" t="s">
        <v>4271</v>
      </c>
      <c r="AV1417" s="1" t="s">
        <v>3672</v>
      </c>
      <c r="AW1417" s="1" t="s">
        <v>5465</v>
      </c>
      <c r="BG1417" s="1" t="s">
        <v>110</v>
      </c>
      <c r="BH1417" s="1" t="s">
        <v>4271</v>
      </c>
      <c r="BI1417" s="1" t="s">
        <v>3673</v>
      </c>
      <c r="BJ1417" s="1" t="s">
        <v>4446</v>
      </c>
      <c r="BK1417" s="1" t="s">
        <v>110</v>
      </c>
      <c r="BL1417" s="1" t="s">
        <v>4271</v>
      </c>
      <c r="BM1417" s="1" t="s">
        <v>2809</v>
      </c>
      <c r="BN1417" s="1" t="s">
        <v>7470</v>
      </c>
      <c r="BO1417" s="1" t="s">
        <v>110</v>
      </c>
      <c r="BP1417" s="1" t="s">
        <v>4271</v>
      </c>
      <c r="BQ1417" s="1" t="s">
        <v>3674</v>
      </c>
      <c r="BR1417" s="1" t="s">
        <v>7490</v>
      </c>
      <c r="BS1417" s="1" t="s">
        <v>88</v>
      </c>
      <c r="BT1417" s="1" t="s">
        <v>7489</v>
      </c>
    </row>
    <row r="1418" spans="1:72" ht="13.5" customHeight="1">
      <c r="A1418" s="5" t="str">
        <f t="shared" si="72"/>
        <v>1861_화현내_0201</v>
      </c>
      <c r="B1418" s="1">
        <v>1861</v>
      </c>
      <c r="C1418" s="1" t="s">
        <v>9339</v>
      </c>
      <c r="D1418" s="1" t="s">
        <v>9340</v>
      </c>
      <c r="E1418" s="1">
        <v>1417</v>
      </c>
      <c r="F1418" s="1">
        <v>6</v>
      </c>
      <c r="G1418" s="1" t="s">
        <v>2529</v>
      </c>
      <c r="H1418" s="1" t="s">
        <v>4196</v>
      </c>
      <c r="I1418" s="1">
        <v>34</v>
      </c>
      <c r="L1418" s="1">
        <v>2</v>
      </c>
      <c r="M1418" s="1" t="s">
        <v>8597</v>
      </c>
      <c r="N1418" s="1" t="s">
        <v>8598</v>
      </c>
      <c r="S1418" s="1" t="s">
        <v>49</v>
      </c>
      <c r="T1418" s="1" t="s">
        <v>967</v>
      </c>
      <c r="W1418" s="1" t="s">
        <v>160</v>
      </c>
      <c r="X1418" s="1" t="s">
        <v>4340</v>
      </c>
      <c r="Y1418" s="1" t="s">
        <v>10</v>
      </c>
      <c r="Z1418" s="1" t="s">
        <v>4364</v>
      </c>
      <c r="AC1418" s="1">
        <v>50</v>
      </c>
      <c r="AD1418" s="1" t="s">
        <v>167</v>
      </c>
      <c r="AE1418" s="1" t="s">
        <v>5216</v>
      </c>
      <c r="AJ1418" s="1" t="s">
        <v>17</v>
      </c>
      <c r="AK1418" s="1" t="s">
        <v>5254</v>
      </c>
      <c r="AL1418" s="1" t="s">
        <v>95</v>
      </c>
      <c r="AM1418" s="1" t="s">
        <v>5256</v>
      </c>
      <c r="AT1418" s="1" t="s">
        <v>110</v>
      </c>
      <c r="AU1418" s="1" t="s">
        <v>4271</v>
      </c>
      <c r="AV1418" s="1" t="s">
        <v>2191</v>
      </c>
      <c r="AW1418" s="1" t="s">
        <v>4636</v>
      </c>
      <c r="BG1418" s="1" t="s">
        <v>528</v>
      </c>
      <c r="BH1418" s="1" t="s">
        <v>5335</v>
      </c>
      <c r="BI1418" s="1" t="s">
        <v>2043</v>
      </c>
      <c r="BJ1418" s="1" t="s">
        <v>5552</v>
      </c>
      <c r="BK1418" s="1" t="s">
        <v>3675</v>
      </c>
      <c r="BL1418" s="1" t="s">
        <v>6447</v>
      </c>
      <c r="BM1418" s="1" t="s">
        <v>3676</v>
      </c>
      <c r="BN1418" s="1" t="s">
        <v>6516</v>
      </c>
      <c r="BO1418" s="1" t="s">
        <v>2757</v>
      </c>
      <c r="BP1418" s="1" t="s">
        <v>5340</v>
      </c>
      <c r="BQ1418" s="1" t="s">
        <v>3677</v>
      </c>
      <c r="BR1418" s="1" t="s">
        <v>7609</v>
      </c>
      <c r="BS1418" s="1" t="s">
        <v>88</v>
      </c>
      <c r="BT1418" s="1" t="s">
        <v>7489</v>
      </c>
    </row>
    <row r="1419" spans="1:31" ht="13.5" customHeight="1">
      <c r="A1419" s="5" t="str">
        <f t="shared" si="72"/>
        <v>1861_화현내_0201</v>
      </c>
      <c r="B1419" s="1">
        <v>1861</v>
      </c>
      <c r="C1419" s="1" t="s">
        <v>9339</v>
      </c>
      <c r="D1419" s="1" t="s">
        <v>9340</v>
      </c>
      <c r="E1419" s="1">
        <v>1418</v>
      </c>
      <c r="F1419" s="1">
        <v>6</v>
      </c>
      <c r="G1419" s="1" t="s">
        <v>2529</v>
      </c>
      <c r="H1419" s="1" t="s">
        <v>4196</v>
      </c>
      <c r="I1419" s="1">
        <v>34</v>
      </c>
      <c r="L1419" s="1">
        <v>2</v>
      </c>
      <c r="M1419" s="1" t="s">
        <v>8597</v>
      </c>
      <c r="N1419" s="1" t="s">
        <v>8598</v>
      </c>
      <c r="S1419" s="1" t="s">
        <v>3678</v>
      </c>
      <c r="T1419" s="1" t="s">
        <v>4266</v>
      </c>
      <c r="Y1419" s="1" t="s">
        <v>479</v>
      </c>
      <c r="Z1419" s="1" t="s">
        <v>7477</v>
      </c>
      <c r="AC1419" s="1">
        <v>22</v>
      </c>
      <c r="AD1419" s="1" t="s">
        <v>807</v>
      </c>
      <c r="AE1419" s="1" t="s">
        <v>5243</v>
      </c>
    </row>
    <row r="1420" spans="1:31" ht="13.5" customHeight="1">
      <c r="A1420" s="5" t="str">
        <f t="shared" si="72"/>
        <v>1861_화현내_0201</v>
      </c>
      <c r="B1420" s="1">
        <v>1861</v>
      </c>
      <c r="C1420" s="1" t="s">
        <v>9339</v>
      </c>
      <c r="D1420" s="1" t="s">
        <v>9340</v>
      </c>
      <c r="E1420" s="1">
        <v>1419</v>
      </c>
      <c r="F1420" s="1">
        <v>6</v>
      </c>
      <c r="G1420" s="1" t="s">
        <v>2529</v>
      </c>
      <c r="H1420" s="1" t="s">
        <v>4196</v>
      </c>
      <c r="I1420" s="1">
        <v>34</v>
      </c>
      <c r="L1420" s="1">
        <v>2</v>
      </c>
      <c r="M1420" s="1" t="s">
        <v>8597</v>
      </c>
      <c r="N1420" s="1" t="s">
        <v>8598</v>
      </c>
      <c r="S1420" s="1" t="s">
        <v>297</v>
      </c>
      <c r="T1420" s="1" t="s">
        <v>4258</v>
      </c>
      <c r="AC1420" s="1">
        <v>9</v>
      </c>
      <c r="AD1420" s="1" t="s">
        <v>693</v>
      </c>
      <c r="AE1420" s="1" t="s">
        <v>5213</v>
      </c>
    </row>
    <row r="1421" spans="1:72" ht="13.5" customHeight="1">
      <c r="A1421" s="5" t="str">
        <f t="shared" si="72"/>
        <v>1861_화현내_0201</v>
      </c>
      <c r="B1421" s="1">
        <v>1861</v>
      </c>
      <c r="C1421" s="1" t="s">
        <v>9339</v>
      </c>
      <c r="D1421" s="1" t="s">
        <v>9340</v>
      </c>
      <c r="E1421" s="1">
        <v>1420</v>
      </c>
      <c r="F1421" s="1">
        <v>6</v>
      </c>
      <c r="G1421" s="1" t="s">
        <v>2529</v>
      </c>
      <c r="H1421" s="1" t="s">
        <v>4196</v>
      </c>
      <c r="I1421" s="1">
        <v>34</v>
      </c>
      <c r="L1421" s="1">
        <v>3</v>
      </c>
      <c r="M1421" s="1" t="s">
        <v>8599</v>
      </c>
      <c r="N1421" s="1" t="s">
        <v>8600</v>
      </c>
      <c r="T1421" s="1" t="s">
        <v>9279</v>
      </c>
      <c r="U1421" s="1" t="s">
        <v>110</v>
      </c>
      <c r="V1421" s="1" t="s">
        <v>4271</v>
      </c>
      <c r="W1421" s="1" t="s">
        <v>1055</v>
      </c>
      <c r="X1421" s="1" t="s">
        <v>4360</v>
      </c>
      <c r="Y1421" s="1" t="s">
        <v>3679</v>
      </c>
      <c r="Z1421" s="1" t="s">
        <v>4540</v>
      </c>
      <c r="AC1421" s="1">
        <v>52</v>
      </c>
      <c r="AD1421" s="1" t="s">
        <v>120</v>
      </c>
      <c r="AE1421" s="1" t="s">
        <v>5232</v>
      </c>
      <c r="AJ1421" s="1" t="s">
        <v>17</v>
      </c>
      <c r="AK1421" s="1" t="s">
        <v>5254</v>
      </c>
      <c r="AL1421" s="1" t="s">
        <v>1779</v>
      </c>
      <c r="AM1421" s="1" t="s">
        <v>5273</v>
      </c>
      <c r="AT1421" s="1" t="s">
        <v>110</v>
      </c>
      <c r="AU1421" s="1" t="s">
        <v>4271</v>
      </c>
      <c r="AV1421" s="1" t="s">
        <v>3680</v>
      </c>
      <c r="AW1421" s="1" t="s">
        <v>5464</v>
      </c>
      <c r="BG1421" s="1" t="s">
        <v>855</v>
      </c>
      <c r="BH1421" s="1" t="s">
        <v>5338</v>
      </c>
      <c r="BI1421" s="1" t="s">
        <v>3681</v>
      </c>
      <c r="BJ1421" s="1" t="s">
        <v>5997</v>
      </c>
      <c r="BK1421" s="1" t="s">
        <v>1304</v>
      </c>
      <c r="BL1421" s="1" t="s">
        <v>5334</v>
      </c>
      <c r="BM1421" s="1" t="s">
        <v>3682</v>
      </c>
      <c r="BN1421" s="1" t="s">
        <v>6531</v>
      </c>
      <c r="BO1421" s="1" t="s">
        <v>110</v>
      </c>
      <c r="BP1421" s="1" t="s">
        <v>4271</v>
      </c>
      <c r="BQ1421" s="1" t="s">
        <v>3683</v>
      </c>
      <c r="BR1421" s="1" t="s">
        <v>7847</v>
      </c>
      <c r="BS1421" s="1" t="s">
        <v>141</v>
      </c>
      <c r="BT1421" s="1" t="s">
        <v>5296</v>
      </c>
    </row>
    <row r="1422" spans="1:72" ht="13.5" customHeight="1">
      <c r="A1422" s="5" t="str">
        <f t="shared" si="72"/>
        <v>1861_화현내_0201</v>
      </c>
      <c r="B1422" s="1">
        <v>1861</v>
      </c>
      <c r="C1422" s="1" t="s">
        <v>9339</v>
      </c>
      <c r="D1422" s="1" t="s">
        <v>9340</v>
      </c>
      <c r="E1422" s="1">
        <v>1421</v>
      </c>
      <c r="F1422" s="1">
        <v>6</v>
      </c>
      <c r="G1422" s="1" t="s">
        <v>2529</v>
      </c>
      <c r="H1422" s="1" t="s">
        <v>4196</v>
      </c>
      <c r="I1422" s="1">
        <v>34</v>
      </c>
      <c r="L1422" s="1">
        <v>3</v>
      </c>
      <c r="M1422" s="1" t="s">
        <v>8599</v>
      </c>
      <c r="N1422" s="1" t="s">
        <v>8600</v>
      </c>
      <c r="S1422" s="1" t="s">
        <v>49</v>
      </c>
      <c r="T1422" s="1" t="s">
        <v>967</v>
      </c>
      <c r="W1422" s="1" t="s">
        <v>139</v>
      </c>
      <c r="X1422" s="1" t="s">
        <v>9280</v>
      </c>
      <c r="Y1422" s="1" t="s">
        <v>10</v>
      </c>
      <c r="Z1422" s="1" t="s">
        <v>4364</v>
      </c>
      <c r="AC1422" s="1">
        <v>52</v>
      </c>
      <c r="AD1422" s="1" t="s">
        <v>120</v>
      </c>
      <c r="AE1422" s="1" t="s">
        <v>5232</v>
      </c>
      <c r="AJ1422" s="1" t="s">
        <v>17</v>
      </c>
      <c r="AK1422" s="1" t="s">
        <v>5254</v>
      </c>
      <c r="AL1422" s="1" t="s">
        <v>3684</v>
      </c>
      <c r="AM1422" s="1" t="s">
        <v>5280</v>
      </c>
      <c r="AT1422" s="1" t="s">
        <v>110</v>
      </c>
      <c r="AU1422" s="1" t="s">
        <v>4271</v>
      </c>
      <c r="AV1422" s="1" t="s">
        <v>3685</v>
      </c>
      <c r="AW1422" s="1" t="s">
        <v>5463</v>
      </c>
      <c r="BG1422" s="1" t="s">
        <v>110</v>
      </c>
      <c r="BH1422" s="1" t="s">
        <v>4271</v>
      </c>
      <c r="BI1422" s="1" t="s">
        <v>3392</v>
      </c>
      <c r="BJ1422" s="1" t="s">
        <v>5519</v>
      </c>
      <c r="BK1422" s="1" t="s">
        <v>110</v>
      </c>
      <c r="BL1422" s="1" t="s">
        <v>4271</v>
      </c>
      <c r="BM1422" s="1" t="s">
        <v>3592</v>
      </c>
      <c r="BN1422" s="1" t="s">
        <v>6530</v>
      </c>
      <c r="BO1422" s="1" t="s">
        <v>110</v>
      </c>
      <c r="BP1422" s="1" t="s">
        <v>4271</v>
      </c>
      <c r="BQ1422" s="1" t="s">
        <v>2719</v>
      </c>
      <c r="BR1422" s="1" t="s">
        <v>6952</v>
      </c>
      <c r="BS1422" s="1" t="s">
        <v>451</v>
      </c>
      <c r="BT1422" s="1" t="s">
        <v>5308</v>
      </c>
    </row>
    <row r="1423" spans="1:29" ht="13.5" customHeight="1">
      <c r="A1423" s="5" t="str">
        <f t="shared" si="72"/>
        <v>1861_화현내_0201</v>
      </c>
      <c r="B1423" s="1">
        <v>1861</v>
      </c>
      <c r="C1423" s="1" t="s">
        <v>9339</v>
      </c>
      <c r="D1423" s="1" t="s">
        <v>9340</v>
      </c>
      <c r="E1423" s="1">
        <v>1422</v>
      </c>
      <c r="F1423" s="1">
        <v>6</v>
      </c>
      <c r="G1423" s="1" t="s">
        <v>2529</v>
      </c>
      <c r="H1423" s="1" t="s">
        <v>4196</v>
      </c>
      <c r="I1423" s="1">
        <v>34</v>
      </c>
      <c r="L1423" s="1">
        <v>3</v>
      </c>
      <c r="M1423" s="1" t="s">
        <v>8599</v>
      </c>
      <c r="N1423" s="1" t="s">
        <v>8600</v>
      </c>
      <c r="S1423" s="1" t="s">
        <v>181</v>
      </c>
      <c r="T1423" s="1" t="s">
        <v>4259</v>
      </c>
      <c r="Y1423" s="1" t="s">
        <v>218</v>
      </c>
      <c r="Z1423" s="1" t="s">
        <v>4539</v>
      </c>
      <c r="AC1423" s="1">
        <v>28</v>
      </c>
    </row>
    <row r="1424" spans="1:29" ht="13.5" customHeight="1">
      <c r="A1424" s="5" t="str">
        <f t="shared" si="72"/>
        <v>1861_화현내_0201</v>
      </c>
      <c r="B1424" s="1">
        <v>1861</v>
      </c>
      <c r="C1424" s="1" t="s">
        <v>9339</v>
      </c>
      <c r="D1424" s="1" t="s">
        <v>9340</v>
      </c>
      <c r="E1424" s="1">
        <v>1423</v>
      </c>
      <c r="F1424" s="1">
        <v>6</v>
      </c>
      <c r="G1424" s="1" t="s">
        <v>2529</v>
      </c>
      <c r="H1424" s="1" t="s">
        <v>4196</v>
      </c>
      <c r="I1424" s="1">
        <v>34</v>
      </c>
      <c r="L1424" s="1">
        <v>3</v>
      </c>
      <c r="M1424" s="1" t="s">
        <v>8599</v>
      </c>
      <c r="N1424" s="1" t="s">
        <v>8600</v>
      </c>
      <c r="S1424" s="1" t="s">
        <v>184</v>
      </c>
      <c r="T1424" s="1" t="s">
        <v>4260</v>
      </c>
      <c r="W1424" s="1" t="s">
        <v>160</v>
      </c>
      <c r="X1424" s="1" t="s">
        <v>4340</v>
      </c>
      <c r="Y1424" s="1" t="s">
        <v>10</v>
      </c>
      <c r="Z1424" s="1" t="s">
        <v>4364</v>
      </c>
      <c r="AC1424" s="1">
        <v>28</v>
      </c>
    </row>
    <row r="1425" spans="1:29" ht="13.5" customHeight="1">
      <c r="A1425" s="5" t="str">
        <f t="shared" si="72"/>
        <v>1861_화현내_0201</v>
      </c>
      <c r="B1425" s="1">
        <v>1861</v>
      </c>
      <c r="C1425" s="1" t="s">
        <v>9339</v>
      </c>
      <c r="D1425" s="1" t="s">
        <v>9340</v>
      </c>
      <c r="E1425" s="1">
        <v>1424</v>
      </c>
      <c r="F1425" s="1">
        <v>6</v>
      </c>
      <c r="G1425" s="1" t="s">
        <v>2529</v>
      </c>
      <c r="H1425" s="1" t="s">
        <v>4196</v>
      </c>
      <c r="I1425" s="1">
        <v>34</v>
      </c>
      <c r="L1425" s="1">
        <v>3</v>
      </c>
      <c r="M1425" s="1" t="s">
        <v>8599</v>
      </c>
      <c r="N1425" s="1" t="s">
        <v>8600</v>
      </c>
      <c r="S1425" s="1" t="s">
        <v>181</v>
      </c>
      <c r="T1425" s="1" t="s">
        <v>4259</v>
      </c>
      <c r="Y1425" s="1" t="s">
        <v>3686</v>
      </c>
      <c r="Z1425" s="1" t="s">
        <v>4538</v>
      </c>
      <c r="AC1425" s="1">
        <v>23</v>
      </c>
    </row>
    <row r="1426" spans="1:31" ht="13.5" customHeight="1">
      <c r="A1426" s="5" t="str">
        <f t="shared" si="72"/>
        <v>1861_화현내_0201</v>
      </c>
      <c r="B1426" s="1">
        <v>1861</v>
      </c>
      <c r="C1426" s="1" t="s">
        <v>9339</v>
      </c>
      <c r="D1426" s="1" t="s">
        <v>9340</v>
      </c>
      <c r="E1426" s="1">
        <v>1425</v>
      </c>
      <c r="F1426" s="1">
        <v>6</v>
      </c>
      <c r="G1426" s="1" t="s">
        <v>2529</v>
      </c>
      <c r="H1426" s="1" t="s">
        <v>4196</v>
      </c>
      <c r="I1426" s="1">
        <v>34</v>
      </c>
      <c r="L1426" s="1">
        <v>3</v>
      </c>
      <c r="M1426" s="1" t="s">
        <v>8599</v>
      </c>
      <c r="N1426" s="1" t="s">
        <v>8600</v>
      </c>
      <c r="S1426" s="1" t="s">
        <v>184</v>
      </c>
      <c r="T1426" s="1" t="s">
        <v>4260</v>
      </c>
      <c r="W1426" s="1" t="s">
        <v>135</v>
      </c>
      <c r="X1426" s="1" t="s">
        <v>9281</v>
      </c>
      <c r="Y1426" s="1" t="s">
        <v>10</v>
      </c>
      <c r="Z1426" s="1" t="s">
        <v>4364</v>
      </c>
      <c r="AC1426" s="1">
        <v>25</v>
      </c>
      <c r="AD1426" s="1" t="s">
        <v>81</v>
      </c>
      <c r="AE1426" s="1" t="s">
        <v>5240</v>
      </c>
    </row>
    <row r="1427" spans="1:72" ht="13.5" customHeight="1">
      <c r="A1427" s="5" t="str">
        <f aca="true" t="shared" si="73" ref="A1427:A1448">HYPERLINK("http://kyu.snu.ac.kr/sdhj/index.jsp?type=hj/GK14782_00IH_0001_0202.jpg","1861_화현내_0202")</f>
        <v>1861_화현내_0202</v>
      </c>
      <c r="B1427" s="1">
        <v>1861</v>
      </c>
      <c r="C1427" s="1" t="s">
        <v>9339</v>
      </c>
      <c r="D1427" s="1" t="s">
        <v>9340</v>
      </c>
      <c r="E1427" s="1">
        <v>1426</v>
      </c>
      <c r="F1427" s="1">
        <v>6</v>
      </c>
      <c r="G1427" s="1" t="s">
        <v>2529</v>
      </c>
      <c r="H1427" s="1" t="s">
        <v>4196</v>
      </c>
      <c r="I1427" s="1">
        <v>34</v>
      </c>
      <c r="L1427" s="1">
        <v>4</v>
      </c>
      <c r="M1427" s="1" t="s">
        <v>8601</v>
      </c>
      <c r="N1427" s="1" t="s">
        <v>8602</v>
      </c>
      <c r="T1427" s="1" t="s">
        <v>9010</v>
      </c>
      <c r="U1427" s="1" t="s">
        <v>110</v>
      </c>
      <c r="V1427" s="1" t="s">
        <v>4271</v>
      </c>
      <c r="W1427" s="1" t="s">
        <v>139</v>
      </c>
      <c r="X1427" s="1" t="s">
        <v>9204</v>
      </c>
      <c r="Y1427" s="1" t="s">
        <v>3687</v>
      </c>
      <c r="Z1427" s="1" t="s">
        <v>4537</v>
      </c>
      <c r="AC1427" s="1">
        <v>67</v>
      </c>
      <c r="AD1427" s="1" t="s">
        <v>727</v>
      </c>
      <c r="AE1427" s="1" t="s">
        <v>5226</v>
      </c>
      <c r="AJ1427" s="1" t="s">
        <v>17</v>
      </c>
      <c r="AK1427" s="1" t="s">
        <v>5254</v>
      </c>
      <c r="AL1427" s="1" t="s">
        <v>141</v>
      </c>
      <c r="AM1427" s="1" t="s">
        <v>5296</v>
      </c>
      <c r="AT1427" s="1" t="s">
        <v>1304</v>
      </c>
      <c r="AU1427" s="1" t="s">
        <v>5334</v>
      </c>
      <c r="AV1427" s="1" t="s">
        <v>2920</v>
      </c>
      <c r="AW1427" s="1" t="s">
        <v>5462</v>
      </c>
      <c r="BG1427" s="1" t="s">
        <v>1503</v>
      </c>
      <c r="BH1427" s="1" t="s">
        <v>5336</v>
      </c>
      <c r="BI1427" s="1" t="s">
        <v>2921</v>
      </c>
      <c r="BJ1427" s="1" t="s">
        <v>6054</v>
      </c>
      <c r="BK1427" s="1" t="s">
        <v>1503</v>
      </c>
      <c r="BL1427" s="1" t="s">
        <v>5336</v>
      </c>
      <c r="BM1427" s="1" t="s">
        <v>2922</v>
      </c>
      <c r="BN1427" s="1" t="s">
        <v>4352</v>
      </c>
      <c r="BO1427" s="1" t="s">
        <v>105</v>
      </c>
      <c r="BP1427" s="1" t="s">
        <v>4280</v>
      </c>
      <c r="BQ1427" s="1" t="s">
        <v>3688</v>
      </c>
      <c r="BR1427" s="1" t="s">
        <v>7608</v>
      </c>
      <c r="BS1427" s="1" t="s">
        <v>88</v>
      </c>
      <c r="BT1427" s="1" t="s">
        <v>7489</v>
      </c>
    </row>
    <row r="1428" spans="1:72" ht="13.5" customHeight="1">
      <c r="A1428" s="5" t="str">
        <f t="shared" si="73"/>
        <v>1861_화현내_0202</v>
      </c>
      <c r="B1428" s="1">
        <v>1861</v>
      </c>
      <c r="C1428" s="1" t="s">
        <v>9339</v>
      </c>
      <c r="D1428" s="1" t="s">
        <v>9340</v>
      </c>
      <c r="E1428" s="1">
        <v>1427</v>
      </c>
      <c r="F1428" s="1">
        <v>6</v>
      </c>
      <c r="G1428" s="1" t="s">
        <v>2529</v>
      </c>
      <c r="H1428" s="1" t="s">
        <v>4196</v>
      </c>
      <c r="I1428" s="1">
        <v>34</v>
      </c>
      <c r="L1428" s="1">
        <v>4</v>
      </c>
      <c r="M1428" s="1" t="s">
        <v>8601</v>
      </c>
      <c r="N1428" s="1" t="s">
        <v>8602</v>
      </c>
      <c r="S1428" s="1" t="s">
        <v>49</v>
      </c>
      <c r="T1428" s="1" t="s">
        <v>967</v>
      </c>
      <c r="W1428" s="1" t="s">
        <v>549</v>
      </c>
      <c r="X1428" s="1" t="s">
        <v>4336</v>
      </c>
      <c r="Y1428" s="1" t="s">
        <v>10</v>
      </c>
      <c r="Z1428" s="1" t="s">
        <v>4364</v>
      </c>
      <c r="AC1428" s="1">
        <v>67</v>
      </c>
      <c r="AD1428" s="1" t="s">
        <v>727</v>
      </c>
      <c r="AE1428" s="1" t="s">
        <v>5226</v>
      </c>
      <c r="AJ1428" s="1" t="s">
        <v>17</v>
      </c>
      <c r="AK1428" s="1" t="s">
        <v>5254</v>
      </c>
      <c r="AL1428" s="1" t="s">
        <v>180</v>
      </c>
      <c r="AM1428" s="1" t="s">
        <v>5255</v>
      </c>
      <c r="AT1428" s="1" t="s">
        <v>110</v>
      </c>
      <c r="AU1428" s="1" t="s">
        <v>4271</v>
      </c>
      <c r="AV1428" s="1" t="s">
        <v>3689</v>
      </c>
      <c r="AW1428" s="1" t="s">
        <v>9282</v>
      </c>
      <c r="BG1428" s="1" t="s">
        <v>110</v>
      </c>
      <c r="BH1428" s="1" t="s">
        <v>4271</v>
      </c>
      <c r="BI1428" s="1" t="s">
        <v>3690</v>
      </c>
      <c r="BJ1428" s="1" t="s">
        <v>6053</v>
      </c>
      <c r="BK1428" s="1" t="s">
        <v>110</v>
      </c>
      <c r="BL1428" s="1" t="s">
        <v>4271</v>
      </c>
      <c r="BM1428" s="1" t="s">
        <v>2819</v>
      </c>
      <c r="BN1428" s="1" t="s">
        <v>6529</v>
      </c>
      <c r="BO1428" s="1" t="s">
        <v>110</v>
      </c>
      <c r="BP1428" s="1" t="s">
        <v>4271</v>
      </c>
      <c r="BQ1428" s="1" t="s">
        <v>3691</v>
      </c>
      <c r="BR1428" s="1" t="s">
        <v>7784</v>
      </c>
      <c r="BS1428" s="1" t="s">
        <v>381</v>
      </c>
      <c r="BT1428" s="1" t="s">
        <v>5290</v>
      </c>
    </row>
    <row r="1429" spans="1:29" ht="13.5" customHeight="1">
      <c r="A1429" s="5" t="str">
        <f t="shared" si="73"/>
        <v>1861_화현내_0202</v>
      </c>
      <c r="B1429" s="1">
        <v>1861</v>
      </c>
      <c r="C1429" s="1" t="s">
        <v>9339</v>
      </c>
      <c r="D1429" s="1" t="s">
        <v>9340</v>
      </c>
      <c r="E1429" s="1">
        <v>1428</v>
      </c>
      <c r="F1429" s="1">
        <v>6</v>
      </c>
      <c r="G1429" s="1" t="s">
        <v>2529</v>
      </c>
      <c r="H1429" s="1" t="s">
        <v>4196</v>
      </c>
      <c r="I1429" s="1">
        <v>34</v>
      </c>
      <c r="L1429" s="1">
        <v>4</v>
      </c>
      <c r="M1429" s="1" t="s">
        <v>8601</v>
      </c>
      <c r="N1429" s="1" t="s">
        <v>8602</v>
      </c>
      <c r="S1429" s="1" t="s">
        <v>181</v>
      </c>
      <c r="T1429" s="1" t="s">
        <v>4259</v>
      </c>
      <c r="Y1429" s="1" t="s">
        <v>3692</v>
      </c>
      <c r="Z1429" s="1" t="s">
        <v>4536</v>
      </c>
      <c r="AC1429" s="1">
        <v>35</v>
      </c>
    </row>
    <row r="1430" spans="1:31" ht="13.5" customHeight="1">
      <c r="A1430" s="5" t="str">
        <f t="shared" si="73"/>
        <v>1861_화현내_0202</v>
      </c>
      <c r="B1430" s="1">
        <v>1861</v>
      </c>
      <c r="C1430" s="1" t="s">
        <v>9339</v>
      </c>
      <c r="D1430" s="1" t="s">
        <v>9340</v>
      </c>
      <c r="E1430" s="1">
        <v>1429</v>
      </c>
      <c r="F1430" s="1">
        <v>6</v>
      </c>
      <c r="G1430" s="1" t="s">
        <v>2529</v>
      </c>
      <c r="H1430" s="1" t="s">
        <v>4196</v>
      </c>
      <c r="I1430" s="1">
        <v>34</v>
      </c>
      <c r="L1430" s="1">
        <v>4</v>
      </c>
      <c r="M1430" s="1" t="s">
        <v>8601</v>
      </c>
      <c r="N1430" s="1" t="s">
        <v>8602</v>
      </c>
      <c r="S1430" s="1" t="s">
        <v>184</v>
      </c>
      <c r="T1430" s="1" t="s">
        <v>4260</v>
      </c>
      <c r="W1430" s="1" t="s">
        <v>38</v>
      </c>
      <c r="X1430" s="1" t="s">
        <v>4338</v>
      </c>
      <c r="Y1430" s="1" t="s">
        <v>10</v>
      </c>
      <c r="Z1430" s="1" t="s">
        <v>4364</v>
      </c>
      <c r="AC1430" s="1">
        <v>35</v>
      </c>
      <c r="AD1430" s="1" t="s">
        <v>205</v>
      </c>
      <c r="AE1430" s="1" t="s">
        <v>5214</v>
      </c>
    </row>
    <row r="1431" spans="1:72" ht="13.5" customHeight="1">
      <c r="A1431" s="5" t="str">
        <f t="shared" si="73"/>
        <v>1861_화현내_0202</v>
      </c>
      <c r="B1431" s="1">
        <v>1861</v>
      </c>
      <c r="C1431" s="1" t="s">
        <v>9339</v>
      </c>
      <c r="D1431" s="1" t="s">
        <v>9340</v>
      </c>
      <c r="E1431" s="1">
        <v>1430</v>
      </c>
      <c r="F1431" s="1">
        <v>6</v>
      </c>
      <c r="G1431" s="1" t="s">
        <v>2529</v>
      </c>
      <c r="H1431" s="1" t="s">
        <v>4196</v>
      </c>
      <c r="I1431" s="1">
        <v>34</v>
      </c>
      <c r="L1431" s="1">
        <v>5</v>
      </c>
      <c r="M1431" s="1" t="s">
        <v>8603</v>
      </c>
      <c r="N1431" s="1" t="s">
        <v>8604</v>
      </c>
      <c r="T1431" s="1" t="s">
        <v>8757</v>
      </c>
      <c r="U1431" s="1" t="s">
        <v>110</v>
      </c>
      <c r="V1431" s="1" t="s">
        <v>4271</v>
      </c>
      <c r="W1431" s="1" t="s">
        <v>139</v>
      </c>
      <c r="X1431" s="1" t="s">
        <v>9187</v>
      </c>
      <c r="Y1431" s="1" t="s">
        <v>3693</v>
      </c>
      <c r="Z1431" s="1" t="s">
        <v>4491</v>
      </c>
      <c r="AC1431" s="1">
        <v>32</v>
      </c>
      <c r="AD1431" s="1" t="s">
        <v>247</v>
      </c>
      <c r="AE1431" s="1" t="s">
        <v>5242</v>
      </c>
      <c r="AJ1431" s="1" t="s">
        <v>17</v>
      </c>
      <c r="AK1431" s="1" t="s">
        <v>5254</v>
      </c>
      <c r="AL1431" s="1" t="s">
        <v>141</v>
      </c>
      <c r="AM1431" s="1" t="s">
        <v>5296</v>
      </c>
      <c r="AT1431" s="1" t="s">
        <v>110</v>
      </c>
      <c r="AU1431" s="1" t="s">
        <v>4271</v>
      </c>
      <c r="AV1431" s="1" t="s">
        <v>484</v>
      </c>
      <c r="AW1431" s="1" t="s">
        <v>5154</v>
      </c>
      <c r="BG1431" s="1" t="s">
        <v>110</v>
      </c>
      <c r="BH1431" s="1" t="s">
        <v>4271</v>
      </c>
      <c r="BI1431" s="1" t="s">
        <v>3694</v>
      </c>
      <c r="BJ1431" s="1" t="s">
        <v>6052</v>
      </c>
      <c r="BK1431" s="1" t="s">
        <v>110</v>
      </c>
      <c r="BL1431" s="1" t="s">
        <v>4271</v>
      </c>
      <c r="BM1431" s="1" t="s">
        <v>3100</v>
      </c>
      <c r="BN1431" s="1" t="s">
        <v>5468</v>
      </c>
      <c r="BO1431" s="1" t="s">
        <v>105</v>
      </c>
      <c r="BP1431" s="1" t="s">
        <v>4280</v>
      </c>
      <c r="BQ1431" s="1" t="s">
        <v>3695</v>
      </c>
      <c r="BR1431" s="1" t="s">
        <v>6951</v>
      </c>
      <c r="BS1431" s="1" t="s">
        <v>48</v>
      </c>
      <c r="BT1431" s="1" t="s">
        <v>5276</v>
      </c>
    </row>
    <row r="1432" spans="1:72" ht="13.5" customHeight="1">
      <c r="A1432" s="5" t="str">
        <f t="shared" si="73"/>
        <v>1861_화현내_0202</v>
      </c>
      <c r="B1432" s="1">
        <v>1861</v>
      </c>
      <c r="C1432" s="1" t="s">
        <v>9339</v>
      </c>
      <c r="D1432" s="1" t="s">
        <v>9340</v>
      </c>
      <c r="E1432" s="1">
        <v>1431</v>
      </c>
      <c r="F1432" s="1">
        <v>6</v>
      </c>
      <c r="G1432" s="1" t="s">
        <v>2529</v>
      </c>
      <c r="H1432" s="1" t="s">
        <v>4196</v>
      </c>
      <c r="I1432" s="1">
        <v>34</v>
      </c>
      <c r="L1432" s="1">
        <v>5</v>
      </c>
      <c r="M1432" s="1" t="s">
        <v>8603</v>
      </c>
      <c r="N1432" s="1" t="s">
        <v>8604</v>
      </c>
      <c r="S1432" s="1" t="s">
        <v>49</v>
      </c>
      <c r="T1432" s="1" t="s">
        <v>967</v>
      </c>
      <c r="W1432" s="1" t="s">
        <v>72</v>
      </c>
      <c r="X1432" s="1" t="s">
        <v>4341</v>
      </c>
      <c r="Y1432" s="1" t="s">
        <v>10</v>
      </c>
      <c r="Z1432" s="1" t="s">
        <v>4364</v>
      </c>
      <c r="AC1432" s="1">
        <v>32</v>
      </c>
      <c r="AD1432" s="1" t="s">
        <v>247</v>
      </c>
      <c r="AE1432" s="1" t="s">
        <v>5242</v>
      </c>
      <c r="AJ1432" s="1" t="s">
        <v>17</v>
      </c>
      <c r="AK1432" s="1" t="s">
        <v>5254</v>
      </c>
      <c r="AL1432" s="1" t="s">
        <v>74</v>
      </c>
      <c r="AM1432" s="1" t="s">
        <v>4740</v>
      </c>
      <c r="AT1432" s="1" t="s">
        <v>105</v>
      </c>
      <c r="AU1432" s="1" t="s">
        <v>4280</v>
      </c>
      <c r="AV1432" s="1" t="s">
        <v>3696</v>
      </c>
      <c r="AW1432" s="1" t="s">
        <v>5461</v>
      </c>
      <c r="BG1432" s="1" t="s">
        <v>105</v>
      </c>
      <c r="BH1432" s="1" t="s">
        <v>4280</v>
      </c>
      <c r="BI1432" s="1" t="s">
        <v>3697</v>
      </c>
      <c r="BJ1432" s="1" t="s">
        <v>6051</v>
      </c>
      <c r="BK1432" s="1" t="s">
        <v>105</v>
      </c>
      <c r="BL1432" s="1" t="s">
        <v>4280</v>
      </c>
      <c r="BM1432" s="1" t="s">
        <v>484</v>
      </c>
      <c r="BN1432" s="1" t="s">
        <v>5154</v>
      </c>
      <c r="BO1432" s="1" t="s">
        <v>105</v>
      </c>
      <c r="BP1432" s="1" t="s">
        <v>4280</v>
      </c>
      <c r="BQ1432" s="1" t="s">
        <v>3698</v>
      </c>
      <c r="BR1432" s="1" t="s">
        <v>6950</v>
      </c>
      <c r="BS1432" s="1" t="s">
        <v>848</v>
      </c>
      <c r="BT1432" s="1" t="s">
        <v>5297</v>
      </c>
    </row>
    <row r="1433" spans="1:31" ht="13.5" customHeight="1">
      <c r="A1433" s="5" t="str">
        <f t="shared" si="73"/>
        <v>1861_화현내_0202</v>
      </c>
      <c r="B1433" s="1">
        <v>1861</v>
      </c>
      <c r="C1433" s="1" t="s">
        <v>9339</v>
      </c>
      <c r="D1433" s="1" t="s">
        <v>9340</v>
      </c>
      <c r="E1433" s="1">
        <v>1432</v>
      </c>
      <c r="F1433" s="1">
        <v>6</v>
      </c>
      <c r="G1433" s="1" t="s">
        <v>2529</v>
      </c>
      <c r="H1433" s="1" t="s">
        <v>4196</v>
      </c>
      <c r="I1433" s="1">
        <v>34</v>
      </c>
      <c r="L1433" s="1">
        <v>5</v>
      </c>
      <c r="M1433" s="1" t="s">
        <v>8603</v>
      </c>
      <c r="N1433" s="1" t="s">
        <v>8604</v>
      </c>
      <c r="S1433" s="1" t="s">
        <v>131</v>
      </c>
      <c r="T1433" s="1" t="s">
        <v>4263</v>
      </c>
      <c r="Y1433" s="1" t="s">
        <v>3699</v>
      </c>
      <c r="Z1433" s="1" t="s">
        <v>4535</v>
      </c>
      <c r="AC1433" s="1">
        <v>14</v>
      </c>
      <c r="AD1433" s="1" t="s">
        <v>118</v>
      </c>
      <c r="AE1433" s="1" t="s">
        <v>5227</v>
      </c>
    </row>
    <row r="1434" spans="1:72" ht="13.5" customHeight="1">
      <c r="A1434" s="5" t="str">
        <f t="shared" si="73"/>
        <v>1861_화현내_0202</v>
      </c>
      <c r="B1434" s="1">
        <v>1861</v>
      </c>
      <c r="C1434" s="1" t="s">
        <v>9339</v>
      </c>
      <c r="D1434" s="1" t="s">
        <v>9340</v>
      </c>
      <c r="E1434" s="1">
        <v>1433</v>
      </c>
      <c r="F1434" s="1">
        <v>6</v>
      </c>
      <c r="G1434" s="1" t="s">
        <v>2529</v>
      </c>
      <c r="H1434" s="1" t="s">
        <v>4196</v>
      </c>
      <c r="I1434" s="1">
        <v>35</v>
      </c>
      <c r="J1434" s="1" t="s">
        <v>3700</v>
      </c>
      <c r="K1434" s="1" t="s">
        <v>9283</v>
      </c>
      <c r="L1434" s="1">
        <v>1</v>
      </c>
      <c r="M1434" s="1" t="s">
        <v>8605</v>
      </c>
      <c r="N1434" s="1" t="s">
        <v>8606</v>
      </c>
      <c r="T1434" s="1" t="s">
        <v>8777</v>
      </c>
      <c r="U1434" s="1" t="s">
        <v>110</v>
      </c>
      <c r="V1434" s="1" t="s">
        <v>4271</v>
      </c>
      <c r="W1434" s="1" t="s">
        <v>97</v>
      </c>
      <c r="X1434" s="1" t="s">
        <v>8816</v>
      </c>
      <c r="Y1434" s="1" t="s">
        <v>3701</v>
      </c>
      <c r="Z1434" s="1" t="s">
        <v>4534</v>
      </c>
      <c r="AC1434" s="1">
        <v>78</v>
      </c>
      <c r="AD1434" s="1" t="s">
        <v>188</v>
      </c>
      <c r="AE1434" s="1" t="s">
        <v>5193</v>
      </c>
      <c r="AJ1434" s="1" t="s">
        <v>17</v>
      </c>
      <c r="AK1434" s="1" t="s">
        <v>5254</v>
      </c>
      <c r="AL1434" s="1" t="s">
        <v>88</v>
      </c>
      <c r="AM1434" s="1" t="s">
        <v>7489</v>
      </c>
      <c r="AT1434" s="1" t="s">
        <v>110</v>
      </c>
      <c r="AU1434" s="1" t="s">
        <v>4271</v>
      </c>
      <c r="AV1434" s="1" t="s">
        <v>1518</v>
      </c>
      <c r="AW1434" s="1" t="s">
        <v>4867</v>
      </c>
      <c r="BG1434" s="1" t="s">
        <v>110</v>
      </c>
      <c r="BH1434" s="1" t="s">
        <v>4271</v>
      </c>
      <c r="BI1434" s="1" t="s">
        <v>2650</v>
      </c>
      <c r="BJ1434" s="1" t="s">
        <v>6050</v>
      </c>
      <c r="BK1434" s="1" t="s">
        <v>110</v>
      </c>
      <c r="BL1434" s="1" t="s">
        <v>4271</v>
      </c>
      <c r="BM1434" s="1" t="s">
        <v>3702</v>
      </c>
      <c r="BN1434" s="1" t="s">
        <v>6528</v>
      </c>
      <c r="BO1434" s="1" t="s">
        <v>110</v>
      </c>
      <c r="BP1434" s="1" t="s">
        <v>4271</v>
      </c>
      <c r="BQ1434" s="1" t="s">
        <v>3703</v>
      </c>
      <c r="BR1434" s="1" t="s">
        <v>9284</v>
      </c>
      <c r="BS1434" s="1" t="s">
        <v>1016</v>
      </c>
      <c r="BT1434" s="1" t="s">
        <v>5264</v>
      </c>
    </row>
    <row r="1435" spans="1:72" ht="13.5" customHeight="1">
      <c r="A1435" s="5" t="str">
        <f t="shared" si="73"/>
        <v>1861_화현내_0202</v>
      </c>
      <c r="B1435" s="1">
        <v>1861</v>
      </c>
      <c r="C1435" s="1" t="s">
        <v>9339</v>
      </c>
      <c r="D1435" s="1" t="s">
        <v>9340</v>
      </c>
      <c r="E1435" s="1">
        <v>1434</v>
      </c>
      <c r="F1435" s="1">
        <v>6</v>
      </c>
      <c r="G1435" s="1" t="s">
        <v>2529</v>
      </c>
      <c r="H1435" s="1" t="s">
        <v>4196</v>
      </c>
      <c r="I1435" s="1">
        <v>35</v>
      </c>
      <c r="L1435" s="1">
        <v>1</v>
      </c>
      <c r="M1435" s="1" t="s">
        <v>8605</v>
      </c>
      <c r="N1435" s="1" t="s">
        <v>8606</v>
      </c>
      <c r="S1435" s="1" t="s">
        <v>49</v>
      </c>
      <c r="T1435" s="1" t="s">
        <v>967</v>
      </c>
      <c r="W1435" s="1" t="s">
        <v>1090</v>
      </c>
      <c r="X1435" s="1" t="s">
        <v>4347</v>
      </c>
      <c r="Y1435" s="1" t="s">
        <v>10</v>
      </c>
      <c r="Z1435" s="1" t="s">
        <v>4364</v>
      </c>
      <c r="AC1435" s="1">
        <v>66</v>
      </c>
      <c r="AD1435" s="1" t="s">
        <v>737</v>
      </c>
      <c r="AE1435" s="1" t="s">
        <v>5239</v>
      </c>
      <c r="AJ1435" s="1" t="s">
        <v>17</v>
      </c>
      <c r="AK1435" s="1" t="s">
        <v>5254</v>
      </c>
      <c r="AL1435" s="1" t="s">
        <v>1087</v>
      </c>
      <c r="AM1435" s="1" t="s">
        <v>5279</v>
      </c>
      <c r="AT1435" s="1" t="s">
        <v>105</v>
      </c>
      <c r="AU1435" s="1" t="s">
        <v>4280</v>
      </c>
      <c r="AV1435" s="1" t="s">
        <v>3704</v>
      </c>
      <c r="AW1435" s="1" t="s">
        <v>5460</v>
      </c>
      <c r="BG1435" s="1" t="s">
        <v>105</v>
      </c>
      <c r="BH1435" s="1" t="s">
        <v>4280</v>
      </c>
      <c r="BI1435" s="1" t="s">
        <v>3705</v>
      </c>
      <c r="BJ1435" s="1" t="s">
        <v>6049</v>
      </c>
      <c r="BK1435" s="1" t="s">
        <v>105</v>
      </c>
      <c r="BL1435" s="1" t="s">
        <v>4280</v>
      </c>
      <c r="BM1435" s="1" t="s">
        <v>437</v>
      </c>
      <c r="BN1435" s="1" t="s">
        <v>5919</v>
      </c>
      <c r="BO1435" s="1" t="s">
        <v>105</v>
      </c>
      <c r="BP1435" s="1" t="s">
        <v>4280</v>
      </c>
      <c r="BQ1435" s="1" t="s">
        <v>2874</v>
      </c>
      <c r="BR1435" s="1" t="s">
        <v>6949</v>
      </c>
      <c r="BS1435" s="1" t="s">
        <v>41</v>
      </c>
      <c r="BT1435" s="1" t="s">
        <v>5259</v>
      </c>
    </row>
    <row r="1436" spans="1:31" ht="13.5" customHeight="1">
      <c r="A1436" s="5" t="str">
        <f t="shared" si="73"/>
        <v>1861_화현내_0202</v>
      </c>
      <c r="B1436" s="1">
        <v>1861</v>
      </c>
      <c r="C1436" s="1" t="s">
        <v>9339</v>
      </c>
      <c r="D1436" s="1" t="s">
        <v>9340</v>
      </c>
      <c r="E1436" s="1">
        <v>1435</v>
      </c>
      <c r="F1436" s="1">
        <v>6</v>
      </c>
      <c r="G1436" s="1" t="s">
        <v>2529</v>
      </c>
      <c r="H1436" s="1" t="s">
        <v>4196</v>
      </c>
      <c r="I1436" s="1">
        <v>35</v>
      </c>
      <c r="L1436" s="1">
        <v>1</v>
      </c>
      <c r="M1436" s="1" t="s">
        <v>8605</v>
      </c>
      <c r="N1436" s="1" t="s">
        <v>8606</v>
      </c>
      <c r="S1436" s="1" t="s">
        <v>3706</v>
      </c>
      <c r="T1436" s="1" t="s">
        <v>4269</v>
      </c>
      <c r="Y1436" s="1" t="s">
        <v>1167</v>
      </c>
      <c r="Z1436" s="1" t="s">
        <v>4533</v>
      </c>
      <c r="AC1436" s="1">
        <v>37</v>
      </c>
      <c r="AD1436" s="1" t="s">
        <v>677</v>
      </c>
      <c r="AE1436" s="1" t="s">
        <v>5225</v>
      </c>
    </row>
    <row r="1437" spans="1:72" ht="13.5" customHeight="1">
      <c r="A1437" s="5" t="str">
        <f t="shared" si="73"/>
        <v>1861_화현내_0202</v>
      </c>
      <c r="B1437" s="1">
        <v>1861</v>
      </c>
      <c r="C1437" s="1" t="s">
        <v>9339</v>
      </c>
      <c r="D1437" s="1" t="s">
        <v>9340</v>
      </c>
      <c r="E1437" s="1">
        <v>1436</v>
      </c>
      <c r="F1437" s="1">
        <v>6</v>
      </c>
      <c r="G1437" s="1" t="s">
        <v>2529</v>
      </c>
      <c r="H1437" s="1" t="s">
        <v>4196</v>
      </c>
      <c r="I1437" s="1">
        <v>35</v>
      </c>
      <c r="L1437" s="1">
        <v>2</v>
      </c>
      <c r="M1437" s="1" t="s">
        <v>3700</v>
      </c>
      <c r="N1437" s="1" t="s">
        <v>7432</v>
      </c>
      <c r="T1437" s="1" t="s">
        <v>9285</v>
      </c>
      <c r="U1437" s="1" t="s">
        <v>110</v>
      </c>
      <c r="V1437" s="1" t="s">
        <v>4271</v>
      </c>
      <c r="W1437" s="1" t="s">
        <v>139</v>
      </c>
      <c r="X1437" s="1" t="s">
        <v>9286</v>
      </c>
      <c r="Y1437" s="1" t="s">
        <v>2827</v>
      </c>
      <c r="Z1437" s="1" t="s">
        <v>7473</v>
      </c>
      <c r="AC1437" s="1">
        <v>69</v>
      </c>
      <c r="AJ1437" s="1" t="s">
        <v>17</v>
      </c>
      <c r="AK1437" s="1" t="s">
        <v>5254</v>
      </c>
      <c r="AL1437" s="1" t="s">
        <v>141</v>
      </c>
      <c r="AM1437" s="1" t="s">
        <v>5296</v>
      </c>
      <c r="AT1437" s="1" t="s">
        <v>110</v>
      </c>
      <c r="AU1437" s="1" t="s">
        <v>4271</v>
      </c>
      <c r="AV1437" s="1" t="s">
        <v>2828</v>
      </c>
      <c r="AW1437" s="1" t="s">
        <v>5459</v>
      </c>
      <c r="BG1437" s="1" t="s">
        <v>110</v>
      </c>
      <c r="BH1437" s="1" t="s">
        <v>4271</v>
      </c>
      <c r="BI1437" s="1" t="s">
        <v>2830</v>
      </c>
      <c r="BJ1437" s="1" t="s">
        <v>5969</v>
      </c>
      <c r="BM1437" s="1" t="s">
        <v>3707</v>
      </c>
      <c r="BN1437" s="1" t="s">
        <v>6527</v>
      </c>
      <c r="BQ1437" s="1" t="s">
        <v>3708</v>
      </c>
      <c r="BR1437" s="1" t="s">
        <v>7686</v>
      </c>
      <c r="BS1437" s="1" t="s">
        <v>88</v>
      </c>
      <c r="BT1437" s="1" t="s">
        <v>7489</v>
      </c>
    </row>
    <row r="1438" spans="1:29" ht="13.5" customHeight="1">
      <c r="A1438" s="5" t="str">
        <f t="shared" si="73"/>
        <v>1861_화현내_0202</v>
      </c>
      <c r="B1438" s="1">
        <v>1861</v>
      </c>
      <c r="C1438" s="1" t="s">
        <v>9339</v>
      </c>
      <c r="D1438" s="1" t="s">
        <v>9340</v>
      </c>
      <c r="E1438" s="1">
        <v>1437</v>
      </c>
      <c r="F1438" s="1">
        <v>6</v>
      </c>
      <c r="G1438" s="1" t="s">
        <v>2529</v>
      </c>
      <c r="H1438" s="1" t="s">
        <v>4196</v>
      </c>
      <c r="I1438" s="1">
        <v>35</v>
      </c>
      <c r="L1438" s="1">
        <v>2</v>
      </c>
      <c r="M1438" s="1" t="s">
        <v>3700</v>
      </c>
      <c r="N1438" s="1" t="s">
        <v>7432</v>
      </c>
      <c r="S1438" s="1" t="s">
        <v>181</v>
      </c>
      <c r="T1438" s="1" t="s">
        <v>4259</v>
      </c>
      <c r="Y1438" s="1" t="s">
        <v>3709</v>
      </c>
      <c r="Z1438" s="1" t="s">
        <v>4532</v>
      </c>
      <c r="AC1438" s="1">
        <v>39</v>
      </c>
    </row>
    <row r="1439" spans="1:29" ht="13.5" customHeight="1">
      <c r="A1439" s="5" t="str">
        <f t="shared" si="73"/>
        <v>1861_화현내_0202</v>
      </c>
      <c r="B1439" s="1">
        <v>1861</v>
      </c>
      <c r="C1439" s="1" t="s">
        <v>9339</v>
      </c>
      <c r="D1439" s="1" t="s">
        <v>9340</v>
      </c>
      <c r="E1439" s="1">
        <v>1438</v>
      </c>
      <c r="F1439" s="1">
        <v>6</v>
      </c>
      <c r="G1439" s="1" t="s">
        <v>2529</v>
      </c>
      <c r="H1439" s="1" t="s">
        <v>4196</v>
      </c>
      <c r="I1439" s="1">
        <v>35</v>
      </c>
      <c r="L1439" s="1">
        <v>2</v>
      </c>
      <c r="M1439" s="1" t="s">
        <v>3700</v>
      </c>
      <c r="N1439" s="1" t="s">
        <v>7432</v>
      </c>
      <c r="S1439" s="1" t="s">
        <v>184</v>
      </c>
      <c r="T1439" s="1" t="s">
        <v>4260</v>
      </c>
      <c r="W1439" s="1" t="s">
        <v>97</v>
      </c>
      <c r="X1439" s="1" t="s">
        <v>9287</v>
      </c>
      <c r="Y1439" s="1" t="s">
        <v>10</v>
      </c>
      <c r="Z1439" s="1" t="s">
        <v>4364</v>
      </c>
      <c r="AC1439" s="1">
        <v>39</v>
      </c>
    </row>
    <row r="1440" spans="1:29" ht="13.5" customHeight="1">
      <c r="A1440" s="5" t="str">
        <f t="shared" si="73"/>
        <v>1861_화현내_0202</v>
      </c>
      <c r="B1440" s="1">
        <v>1861</v>
      </c>
      <c r="C1440" s="1" t="s">
        <v>9339</v>
      </c>
      <c r="D1440" s="1" t="s">
        <v>9340</v>
      </c>
      <c r="E1440" s="1">
        <v>1439</v>
      </c>
      <c r="F1440" s="1">
        <v>6</v>
      </c>
      <c r="G1440" s="1" t="s">
        <v>2529</v>
      </c>
      <c r="H1440" s="1" t="s">
        <v>4196</v>
      </c>
      <c r="I1440" s="1">
        <v>35</v>
      </c>
      <c r="L1440" s="1">
        <v>2</v>
      </c>
      <c r="M1440" s="1" t="s">
        <v>3700</v>
      </c>
      <c r="N1440" s="1" t="s">
        <v>7432</v>
      </c>
      <c r="S1440" s="1" t="s">
        <v>259</v>
      </c>
      <c r="T1440" s="1" t="s">
        <v>4268</v>
      </c>
      <c r="Y1440" s="1" t="s">
        <v>3710</v>
      </c>
      <c r="Z1440" s="1" t="s">
        <v>4531</v>
      </c>
      <c r="AC1440" s="1">
        <v>18</v>
      </c>
    </row>
    <row r="1441" spans="1:29" ht="13.5" customHeight="1">
      <c r="A1441" s="5" t="str">
        <f t="shared" si="73"/>
        <v>1861_화현내_0202</v>
      </c>
      <c r="B1441" s="1">
        <v>1861</v>
      </c>
      <c r="C1441" s="1" t="s">
        <v>9339</v>
      </c>
      <c r="D1441" s="1" t="s">
        <v>9340</v>
      </c>
      <c r="E1441" s="1">
        <v>1440</v>
      </c>
      <c r="F1441" s="1">
        <v>6</v>
      </c>
      <c r="G1441" s="1" t="s">
        <v>2529</v>
      </c>
      <c r="H1441" s="1" t="s">
        <v>4196</v>
      </c>
      <c r="I1441" s="1">
        <v>35</v>
      </c>
      <c r="L1441" s="1">
        <v>2</v>
      </c>
      <c r="M1441" s="1" t="s">
        <v>3700</v>
      </c>
      <c r="N1441" s="1" t="s">
        <v>7432</v>
      </c>
      <c r="S1441" s="1" t="s">
        <v>259</v>
      </c>
      <c r="T1441" s="1" t="s">
        <v>4268</v>
      </c>
      <c r="Y1441" s="1" t="s">
        <v>3711</v>
      </c>
      <c r="Z1441" s="1" t="s">
        <v>4530</v>
      </c>
      <c r="AC1441" s="1">
        <v>15</v>
      </c>
    </row>
    <row r="1442" spans="1:72" ht="13.5" customHeight="1">
      <c r="A1442" s="5" t="str">
        <f t="shared" si="73"/>
        <v>1861_화현내_0202</v>
      </c>
      <c r="B1442" s="1">
        <v>1861</v>
      </c>
      <c r="C1442" s="1" t="s">
        <v>9339</v>
      </c>
      <c r="D1442" s="1" t="s">
        <v>9340</v>
      </c>
      <c r="E1442" s="1">
        <v>1441</v>
      </c>
      <c r="F1442" s="1">
        <v>6</v>
      </c>
      <c r="G1442" s="1" t="s">
        <v>2529</v>
      </c>
      <c r="H1442" s="1" t="s">
        <v>4196</v>
      </c>
      <c r="I1442" s="1">
        <v>35</v>
      </c>
      <c r="L1442" s="1">
        <v>3</v>
      </c>
      <c r="M1442" s="1" t="s">
        <v>8607</v>
      </c>
      <c r="N1442" s="1" t="s">
        <v>8608</v>
      </c>
      <c r="T1442" s="1" t="s">
        <v>9162</v>
      </c>
      <c r="U1442" s="1" t="s">
        <v>110</v>
      </c>
      <c r="V1442" s="1" t="s">
        <v>4271</v>
      </c>
      <c r="W1442" s="1" t="s">
        <v>139</v>
      </c>
      <c r="X1442" s="1" t="s">
        <v>9163</v>
      </c>
      <c r="Y1442" s="1" t="s">
        <v>3712</v>
      </c>
      <c r="Z1442" s="1" t="s">
        <v>4529</v>
      </c>
      <c r="AC1442" s="1">
        <v>45</v>
      </c>
      <c r="AD1442" s="1" t="s">
        <v>73</v>
      </c>
      <c r="AE1442" s="1" t="s">
        <v>5197</v>
      </c>
      <c r="AJ1442" s="1" t="s">
        <v>17</v>
      </c>
      <c r="AK1442" s="1" t="s">
        <v>5254</v>
      </c>
      <c r="AL1442" s="1" t="s">
        <v>141</v>
      </c>
      <c r="AM1442" s="1" t="s">
        <v>5296</v>
      </c>
      <c r="AT1442" s="1" t="s">
        <v>110</v>
      </c>
      <c r="AU1442" s="1" t="s">
        <v>4271</v>
      </c>
      <c r="AV1442" s="1" t="s">
        <v>3713</v>
      </c>
      <c r="AW1442" s="1" t="s">
        <v>5526</v>
      </c>
      <c r="BG1442" s="1" t="s">
        <v>110</v>
      </c>
      <c r="BH1442" s="1" t="s">
        <v>4271</v>
      </c>
      <c r="BI1442" s="1" t="s">
        <v>2586</v>
      </c>
      <c r="BJ1442" s="1" t="s">
        <v>4680</v>
      </c>
      <c r="BK1442" s="1" t="s">
        <v>1304</v>
      </c>
      <c r="BL1442" s="1" t="s">
        <v>5334</v>
      </c>
      <c r="BM1442" s="1" t="s">
        <v>144</v>
      </c>
      <c r="BN1442" s="1" t="s">
        <v>6060</v>
      </c>
      <c r="BO1442" s="1" t="s">
        <v>2899</v>
      </c>
      <c r="BP1442" s="1" t="s">
        <v>5333</v>
      </c>
      <c r="BQ1442" s="1" t="s">
        <v>2587</v>
      </c>
      <c r="BR1442" s="1" t="s">
        <v>6948</v>
      </c>
      <c r="BS1442" s="1" t="s">
        <v>3285</v>
      </c>
      <c r="BT1442" s="1" t="s">
        <v>5288</v>
      </c>
    </row>
    <row r="1443" spans="1:72" ht="13.5" customHeight="1">
      <c r="A1443" s="5" t="str">
        <f t="shared" si="73"/>
        <v>1861_화현내_0202</v>
      </c>
      <c r="B1443" s="1">
        <v>1861</v>
      </c>
      <c r="C1443" s="1" t="s">
        <v>9339</v>
      </c>
      <c r="D1443" s="1" t="s">
        <v>9340</v>
      </c>
      <c r="E1443" s="1">
        <v>1442</v>
      </c>
      <c r="F1443" s="1">
        <v>6</v>
      </c>
      <c r="G1443" s="1" t="s">
        <v>2529</v>
      </c>
      <c r="H1443" s="1" t="s">
        <v>4196</v>
      </c>
      <c r="I1443" s="1">
        <v>35</v>
      </c>
      <c r="L1443" s="1">
        <v>3</v>
      </c>
      <c r="M1443" s="1" t="s">
        <v>8607</v>
      </c>
      <c r="N1443" s="1" t="s">
        <v>8608</v>
      </c>
      <c r="S1443" s="1" t="s">
        <v>49</v>
      </c>
      <c r="T1443" s="1" t="s">
        <v>967</v>
      </c>
      <c r="W1443" s="1" t="s">
        <v>290</v>
      </c>
      <c r="X1443" s="1" t="s">
        <v>4337</v>
      </c>
      <c r="Y1443" s="1" t="s">
        <v>10</v>
      </c>
      <c r="Z1443" s="1" t="s">
        <v>4364</v>
      </c>
      <c r="AC1443" s="1">
        <v>45</v>
      </c>
      <c r="AD1443" s="1" t="s">
        <v>73</v>
      </c>
      <c r="AE1443" s="1" t="s">
        <v>5197</v>
      </c>
      <c r="AJ1443" s="1" t="s">
        <v>17</v>
      </c>
      <c r="AK1443" s="1" t="s">
        <v>5254</v>
      </c>
      <c r="AL1443" s="1" t="s">
        <v>130</v>
      </c>
      <c r="AM1443" s="1" t="s">
        <v>5257</v>
      </c>
      <c r="AT1443" s="1" t="s">
        <v>105</v>
      </c>
      <c r="AU1443" s="1" t="s">
        <v>4280</v>
      </c>
      <c r="AV1443" s="1" t="s">
        <v>275</v>
      </c>
      <c r="AW1443" s="1" t="s">
        <v>5458</v>
      </c>
      <c r="BG1443" s="1" t="s">
        <v>105</v>
      </c>
      <c r="BH1443" s="1" t="s">
        <v>4280</v>
      </c>
      <c r="BI1443" s="1" t="s">
        <v>3714</v>
      </c>
      <c r="BJ1443" s="1" t="s">
        <v>6048</v>
      </c>
      <c r="BK1443" s="1" t="s">
        <v>105</v>
      </c>
      <c r="BL1443" s="1" t="s">
        <v>4280</v>
      </c>
      <c r="BM1443" s="1" t="s">
        <v>3715</v>
      </c>
      <c r="BN1443" s="1" t="s">
        <v>6526</v>
      </c>
      <c r="BO1443" s="1" t="s">
        <v>105</v>
      </c>
      <c r="BP1443" s="1" t="s">
        <v>4280</v>
      </c>
      <c r="BQ1443" s="1" t="s">
        <v>3716</v>
      </c>
      <c r="BR1443" s="1" t="s">
        <v>6947</v>
      </c>
      <c r="BS1443" s="1" t="s">
        <v>672</v>
      </c>
      <c r="BT1443" s="1" t="s">
        <v>5300</v>
      </c>
    </row>
    <row r="1444" spans="1:72" ht="13.5" customHeight="1">
      <c r="A1444" s="5" t="str">
        <f t="shared" si="73"/>
        <v>1861_화현내_0202</v>
      </c>
      <c r="B1444" s="1">
        <v>1861</v>
      </c>
      <c r="C1444" s="1" t="s">
        <v>9339</v>
      </c>
      <c r="D1444" s="1" t="s">
        <v>9340</v>
      </c>
      <c r="E1444" s="1">
        <v>1443</v>
      </c>
      <c r="F1444" s="1">
        <v>6</v>
      </c>
      <c r="G1444" s="1" t="s">
        <v>2529</v>
      </c>
      <c r="H1444" s="1" t="s">
        <v>4196</v>
      </c>
      <c r="I1444" s="1">
        <v>35</v>
      </c>
      <c r="L1444" s="1">
        <v>4</v>
      </c>
      <c r="M1444" s="1" t="s">
        <v>8609</v>
      </c>
      <c r="N1444" s="1" t="s">
        <v>8610</v>
      </c>
      <c r="T1444" s="1" t="s">
        <v>8808</v>
      </c>
      <c r="U1444" s="1" t="s">
        <v>110</v>
      </c>
      <c r="V1444" s="1" t="s">
        <v>4271</v>
      </c>
      <c r="W1444" s="1" t="s">
        <v>97</v>
      </c>
      <c r="X1444" s="1" t="s">
        <v>8810</v>
      </c>
      <c r="Y1444" s="1" t="s">
        <v>3717</v>
      </c>
      <c r="Z1444" s="1" t="s">
        <v>4528</v>
      </c>
      <c r="AC1444" s="1">
        <v>59</v>
      </c>
      <c r="AD1444" s="1" t="s">
        <v>292</v>
      </c>
      <c r="AE1444" s="1" t="s">
        <v>5241</v>
      </c>
      <c r="AJ1444" s="1" t="s">
        <v>17</v>
      </c>
      <c r="AK1444" s="1" t="s">
        <v>5254</v>
      </c>
      <c r="AL1444" s="1" t="s">
        <v>88</v>
      </c>
      <c r="AM1444" s="1" t="s">
        <v>7489</v>
      </c>
      <c r="AT1444" s="1" t="s">
        <v>110</v>
      </c>
      <c r="AU1444" s="1" t="s">
        <v>4271</v>
      </c>
      <c r="AV1444" s="1" t="s">
        <v>3094</v>
      </c>
      <c r="AW1444" s="1" t="s">
        <v>5457</v>
      </c>
      <c r="BG1444" s="1" t="s">
        <v>110</v>
      </c>
      <c r="BH1444" s="1" t="s">
        <v>4271</v>
      </c>
      <c r="BI1444" s="1" t="s">
        <v>2533</v>
      </c>
      <c r="BJ1444" s="1" t="s">
        <v>6047</v>
      </c>
      <c r="BK1444" s="1" t="s">
        <v>855</v>
      </c>
      <c r="BL1444" s="1" t="s">
        <v>5338</v>
      </c>
      <c r="BM1444" s="1" t="s">
        <v>2534</v>
      </c>
      <c r="BN1444" s="1" t="s">
        <v>6525</v>
      </c>
      <c r="BO1444" s="1" t="s">
        <v>105</v>
      </c>
      <c r="BP1444" s="1" t="s">
        <v>4280</v>
      </c>
      <c r="BQ1444" s="1" t="s">
        <v>3095</v>
      </c>
      <c r="BR1444" s="1" t="s">
        <v>7713</v>
      </c>
      <c r="BS1444" s="1" t="s">
        <v>346</v>
      </c>
      <c r="BT1444" s="1" t="s">
        <v>5291</v>
      </c>
    </row>
    <row r="1445" spans="1:72" ht="13.5" customHeight="1">
      <c r="A1445" s="5" t="str">
        <f t="shared" si="73"/>
        <v>1861_화현내_0202</v>
      </c>
      <c r="B1445" s="1">
        <v>1861</v>
      </c>
      <c r="C1445" s="1" t="s">
        <v>9339</v>
      </c>
      <c r="D1445" s="1" t="s">
        <v>9340</v>
      </c>
      <c r="E1445" s="1">
        <v>1444</v>
      </c>
      <c r="F1445" s="1">
        <v>6</v>
      </c>
      <c r="G1445" s="1" t="s">
        <v>2529</v>
      </c>
      <c r="H1445" s="1" t="s">
        <v>4196</v>
      </c>
      <c r="I1445" s="1">
        <v>35</v>
      </c>
      <c r="L1445" s="1">
        <v>4</v>
      </c>
      <c r="M1445" s="1" t="s">
        <v>8609</v>
      </c>
      <c r="N1445" s="1" t="s">
        <v>8610</v>
      </c>
      <c r="S1445" s="1" t="s">
        <v>49</v>
      </c>
      <c r="T1445" s="1" t="s">
        <v>967</v>
      </c>
      <c r="W1445" s="1" t="s">
        <v>492</v>
      </c>
      <c r="X1445" s="1" t="s">
        <v>4350</v>
      </c>
      <c r="Y1445" s="1" t="s">
        <v>10</v>
      </c>
      <c r="Z1445" s="1" t="s">
        <v>4364</v>
      </c>
      <c r="AC1445" s="1">
        <v>50</v>
      </c>
      <c r="AD1445" s="1" t="s">
        <v>167</v>
      </c>
      <c r="AE1445" s="1" t="s">
        <v>5216</v>
      </c>
      <c r="AJ1445" s="1" t="s">
        <v>17</v>
      </c>
      <c r="AK1445" s="1" t="s">
        <v>5254</v>
      </c>
      <c r="AL1445" s="1" t="s">
        <v>104</v>
      </c>
      <c r="AM1445" s="1" t="s">
        <v>5261</v>
      </c>
      <c r="AT1445" s="1" t="s">
        <v>105</v>
      </c>
      <c r="AU1445" s="1" t="s">
        <v>4280</v>
      </c>
      <c r="AV1445" s="1" t="s">
        <v>3718</v>
      </c>
      <c r="AW1445" s="1" t="s">
        <v>5456</v>
      </c>
      <c r="BG1445" s="1" t="s">
        <v>105</v>
      </c>
      <c r="BH1445" s="1" t="s">
        <v>4280</v>
      </c>
      <c r="BI1445" s="1" t="s">
        <v>3719</v>
      </c>
      <c r="BJ1445" s="1" t="s">
        <v>6000</v>
      </c>
      <c r="BK1445" s="1" t="s">
        <v>105</v>
      </c>
      <c r="BL1445" s="1" t="s">
        <v>4280</v>
      </c>
      <c r="BM1445" s="1" t="s">
        <v>3091</v>
      </c>
      <c r="BN1445" s="1" t="s">
        <v>6055</v>
      </c>
      <c r="BO1445" s="1" t="s">
        <v>105</v>
      </c>
      <c r="BP1445" s="1" t="s">
        <v>4280</v>
      </c>
      <c r="BQ1445" s="1" t="s">
        <v>3720</v>
      </c>
      <c r="BR1445" s="1" t="s">
        <v>6946</v>
      </c>
      <c r="BS1445" s="1" t="s">
        <v>74</v>
      </c>
      <c r="BT1445" s="1" t="s">
        <v>4740</v>
      </c>
    </row>
    <row r="1446" spans="1:31" ht="13.5" customHeight="1">
      <c r="A1446" s="5" t="str">
        <f t="shared" si="73"/>
        <v>1861_화현내_0202</v>
      </c>
      <c r="B1446" s="1">
        <v>1861</v>
      </c>
      <c r="C1446" s="1" t="s">
        <v>9339</v>
      </c>
      <c r="D1446" s="1" t="s">
        <v>9340</v>
      </c>
      <c r="E1446" s="1">
        <v>1445</v>
      </c>
      <c r="F1446" s="1">
        <v>6</v>
      </c>
      <c r="G1446" s="1" t="s">
        <v>2529</v>
      </c>
      <c r="H1446" s="1" t="s">
        <v>4196</v>
      </c>
      <c r="I1446" s="1">
        <v>35</v>
      </c>
      <c r="L1446" s="1">
        <v>4</v>
      </c>
      <c r="M1446" s="1" t="s">
        <v>8609</v>
      </c>
      <c r="N1446" s="1" t="s">
        <v>8610</v>
      </c>
      <c r="S1446" s="1" t="s">
        <v>181</v>
      </c>
      <c r="T1446" s="1" t="s">
        <v>4259</v>
      </c>
      <c r="Y1446" s="1" t="s">
        <v>3721</v>
      </c>
      <c r="Z1446" s="1" t="s">
        <v>4527</v>
      </c>
      <c r="AC1446" s="1">
        <v>31</v>
      </c>
      <c r="AD1446" s="1" t="s">
        <v>661</v>
      </c>
      <c r="AE1446" s="1" t="s">
        <v>5238</v>
      </c>
    </row>
    <row r="1447" spans="1:29" ht="13.5" customHeight="1">
      <c r="A1447" s="5" t="str">
        <f t="shared" si="73"/>
        <v>1861_화현내_0202</v>
      </c>
      <c r="B1447" s="1">
        <v>1861</v>
      </c>
      <c r="C1447" s="1" t="s">
        <v>9339</v>
      </c>
      <c r="D1447" s="1" t="s">
        <v>9340</v>
      </c>
      <c r="E1447" s="1">
        <v>1446</v>
      </c>
      <c r="F1447" s="1">
        <v>6</v>
      </c>
      <c r="G1447" s="1" t="s">
        <v>2529</v>
      </c>
      <c r="H1447" s="1" t="s">
        <v>4196</v>
      </c>
      <c r="I1447" s="1">
        <v>35</v>
      </c>
      <c r="L1447" s="1">
        <v>4</v>
      </c>
      <c r="M1447" s="1" t="s">
        <v>8609</v>
      </c>
      <c r="N1447" s="1" t="s">
        <v>8610</v>
      </c>
      <c r="S1447" s="1" t="s">
        <v>184</v>
      </c>
      <c r="T1447" s="1" t="s">
        <v>4260</v>
      </c>
      <c r="W1447" s="1" t="s">
        <v>38</v>
      </c>
      <c r="X1447" s="1" t="s">
        <v>4338</v>
      </c>
      <c r="Y1447" s="1" t="s">
        <v>10</v>
      </c>
      <c r="Z1447" s="1" t="s">
        <v>4364</v>
      </c>
      <c r="AC1447" s="1">
        <v>31</v>
      </c>
    </row>
    <row r="1448" spans="1:31" ht="13.5" customHeight="1">
      <c r="A1448" s="5" t="str">
        <f t="shared" si="73"/>
        <v>1861_화현내_0202</v>
      </c>
      <c r="B1448" s="1">
        <v>1861</v>
      </c>
      <c r="C1448" s="1" t="s">
        <v>9339</v>
      </c>
      <c r="D1448" s="1" t="s">
        <v>9340</v>
      </c>
      <c r="E1448" s="1">
        <v>1447</v>
      </c>
      <c r="F1448" s="1">
        <v>6</v>
      </c>
      <c r="G1448" s="1" t="s">
        <v>2529</v>
      </c>
      <c r="H1448" s="1" t="s">
        <v>4196</v>
      </c>
      <c r="I1448" s="1">
        <v>35</v>
      </c>
      <c r="L1448" s="1">
        <v>4</v>
      </c>
      <c r="M1448" s="1" t="s">
        <v>8609</v>
      </c>
      <c r="N1448" s="1" t="s">
        <v>8610</v>
      </c>
      <c r="S1448" s="1" t="s">
        <v>181</v>
      </c>
      <c r="T1448" s="1" t="s">
        <v>4259</v>
      </c>
      <c r="Y1448" s="1" t="s">
        <v>3722</v>
      </c>
      <c r="Z1448" s="1" t="s">
        <v>4526</v>
      </c>
      <c r="AC1448" s="1">
        <v>24</v>
      </c>
      <c r="AD1448" s="1" t="s">
        <v>279</v>
      </c>
      <c r="AE1448" s="1" t="s">
        <v>5228</v>
      </c>
    </row>
    <row r="1449" spans="1:72" ht="13.5" customHeight="1">
      <c r="A1449" s="5" t="str">
        <f aca="true" t="shared" si="74" ref="A1449:A1471">HYPERLINK("http://kyu.snu.ac.kr/sdhj/index.jsp?type=hj/GK14782_00IH_0001_0203.jpg","1861_화현내_0203")</f>
        <v>1861_화현내_0203</v>
      </c>
      <c r="B1449" s="1">
        <v>1861</v>
      </c>
      <c r="C1449" s="1" t="s">
        <v>9339</v>
      </c>
      <c r="D1449" s="1" t="s">
        <v>9340</v>
      </c>
      <c r="E1449" s="1">
        <v>1448</v>
      </c>
      <c r="F1449" s="1">
        <v>6</v>
      </c>
      <c r="G1449" s="1" t="s">
        <v>2529</v>
      </c>
      <c r="H1449" s="1" t="s">
        <v>4196</v>
      </c>
      <c r="I1449" s="1">
        <v>35</v>
      </c>
      <c r="L1449" s="1">
        <v>5</v>
      </c>
      <c r="M1449" s="1" t="s">
        <v>8611</v>
      </c>
      <c r="N1449" s="1" t="s">
        <v>8612</v>
      </c>
      <c r="T1449" s="1" t="s">
        <v>8860</v>
      </c>
      <c r="U1449" s="1" t="s">
        <v>110</v>
      </c>
      <c r="V1449" s="1" t="s">
        <v>4271</v>
      </c>
      <c r="W1449" s="1" t="s">
        <v>38</v>
      </c>
      <c r="X1449" s="1" t="s">
        <v>4338</v>
      </c>
      <c r="Y1449" s="1" t="s">
        <v>3723</v>
      </c>
      <c r="Z1449" s="1" t="s">
        <v>4525</v>
      </c>
      <c r="AC1449" s="1">
        <v>34</v>
      </c>
      <c r="AJ1449" s="1" t="s">
        <v>17</v>
      </c>
      <c r="AK1449" s="1" t="s">
        <v>5254</v>
      </c>
      <c r="AL1449" s="1" t="s">
        <v>41</v>
      </c>
      <c r="AM1449" s="1" t="s">
        <v>5259</v>
      </c>
      <c r="AT1449" s="1" t="s">
        <v>110</v>
      </c>
      <c r="AU1449" s="1" t="s">
        <v>4271</v>
      </c>
      <c r="AV1449" s="1" t="s">
        <v>3724</v>
      </c>
      <c r="AW1449" s="1" t="s">
        <v>5455</v>
      </c>
      <c r="BG1449" s="1" t="s">
        <v>110</v>
      </c>
      <c r="BH1449" s="1" t="s">
        <v>4271</v>
      </c>
      <c r="BI1449" s="1" t="s">
        <v>2847</v>
      </c>
      <c r="BJ1449" s="1" t="s">
        <v>4750</v>
      </c>
      <c r="BK1449" s="1" t="s">
        <v>110</v>
      </c>
      <c r="BL1449" s="1" t="s">
        <v>4271</v>
      </c>
      <c r="BM1449" s="1" t="s">
        <v>2475</v>
      </c>
      <c r="BN1449" s="1" t="s">
        <v>5597</v>
      </c>
      <c r="BO1449" s="1" t="s">
        <v>110</v>
      </c>
      <c r="BP1449" s="1" t="s">
        <v>4271</v>
      </c>
      <c r="BQ1449" s="1" t="s">
        <v>3725</v>
      </c>
      <c r="BR1449" s="1" t="s">
        <v>7573</v>
      </c>
      <c r="BS1449" s="1" t="s">
        <v>88</v>
      </c>
      <c r="BT1449" s="1" t="s">
        <v>7489</v>
      </c>
    </row>
    <row r="1450" spans="1:72" ht="13.5" customHeight="1">
      <c r="A1450" s="5" t="str">
        <f t="shared" si="74"/>
        <v>1861_화현내_0203</v>
      </c>
      <c r="B1450" s="1">
        <v>1861</v>
      </c>
      <c r="C1450" s="1" t="s">
        <v>9339</v>
      </c>
      <c r="D1450" s="1" t="s">
        <v>9340</v>
      </c>
      <c r="E1450" s="1">
        <v>1449</v>
      </c>
      <c r="F1450" s="1">
        <v>6</v>
      </c>
      <c r="G1450" s="1" t="s">
        <v>2529</v>
      </c>
      <c r="H1450" s="1" t="s">
        <v>4196</v>
      </c>
      <c r="I1450" s="1">
        <v>35</v>
      </c>
      <c r="L1450" s="1">
        <v>5</v>
      </c>
      <c r="M1450" s="1" t="s">
        <v>8611</v>
      </c>
      <c r="N1450" s="1" t="s">
        <v>8612</v>
      </c>
      <c r="S1450" s="1" t="s">
        <v>49</v>
      </c>
      <c r="T1450" s="1" t="s">
        <v>967</v>
      </c>
      <c r="W1450" s="1" t="s">
        <v>97</v>
      </c>
      <c r="X1450" s="1" t="s">
        <v>8897</v>
      </c>
      <c r="Y1450" s="1" t="s">
        <v>10</v>
      </c>
      <c r="Z1450" s="1" t="s">
        <v>4364</v>
      </c>
      <c r="AC1450" s="1">
        <v>34</v>
      </c>
      <c r="AJ1450" s="1" t="s">
        <v>17</v>
      </c>
      <c r="AK1450" s="1" t="s">
        <v>5254</v>
      </c>
      <c r="AL1450" s="1" t="s">
        <v>125</v>
      </c>
      <c r="AM1450" s="1" t="s">
        <v>5270</v>
      </c>
      <c r="AT1450" s="1" t="s">
        <v>110</v>
      </c>
      <c r="AU1450" s="1" t="s">
        <v>4271</v>
      </c>
      <c r="AV1450" s="1" t="s">
        <v>2050</v>
      </c>
      <c r="AW1450" s="1" t="s">
        <v>5411</v>
      </c>
      <c r="BG1450" s="1" t="s">
        <v>110</v>
      </c>
      <c r="BH1450" s="1" t="s">
        <v>4271</v>
      </c>
      <c r="BI1450" s="1" t="s">
        <v>3726</v>
      </c>
      <c r="BJ1450" s="1" t="s">
        <v>6046</v>
      </c>
      <c r="BK1450" s="1" t="s">
        <v>110</v>
      </c>
      <c r="BL1450" s="1" t="s">
        <v>4271</v>
      </c>
      <c r="BM1450" s="1" t="s">
        <v>3727</v>
      </c>
      <c r="BN1450" s="1" t="s">
        <v>6445</v>
      </c>
      <c r="BO1450" s="1" t="s">
        <v>110</v>
      </c>
      <c r="BP1450" s="1" t="s">
        <v>4271</v>
      </c>
      <c r="BQ1450" s="1" t="s">
        <v>3728</v>
      </c>
      <c r="BR1450" s="1" t="s">
        <v>7662</v>
      </c>
      <c r="BS1450" s="1" t="s">
        <v>125</v>
      </c>
      <c r="BT1450" s="1" t="s">
        <v>5270</v>
      </c>
    </row>
    <row r="1451" spans="1:31" ht="13.5" customHeight="1">
      <c r="A1451" s="5" t="str">
        <f t="shared" si="74"/>
        <v>1861_화현내_0203</v>
      </c>
      <c r="B1451" s="1">
        <v>1861</v>
      </c>
      <c r="C1451" s="1" t="s">
        <v>9339</v>
      </c>
      <c r="D1451" s="1" t="s">
        <v>9340</v>
      </c>
      <c r="E1451" s="1">
        <v>1450</v>
      </c>
      <c r="F1451" s="1">
        <v>6</v>
      </c>
      <c r="G1451" s="1" t="s">
        <v>2529</v>
      </c>
      <c r="H1451" s="1" t="s">
        <v>4196</v>
      </c>
      <c r="I1451" s="1">
        <v>35</v>
      </c>
      <c r="L1451" s="1">
        <v>5</v>
      </c>
      <c r="M1451" s="1" t="s">
        <v>8611</v>
      </c>
      <c r="N1451" s="1" t="s">
        <v>8612</v>
      </c>
      <c r="S1451" s="1" t="s">
        <v>96</v>
      </c>
      <c r="T1451" s="1" t="s">
        <v>4261</v>
      </c>
      <c r="W1451" s="1" t="s">
        <v>97</v>
      </c>
      <c r="X1451" s="1" t="s">
        <v>8897</v>
      </c>
      <c r="Y1451" s="1" t="s">
        <v>10</v>
      </c>
      <c r="Z1451" s="1" t="s">
        <v>4364</v>
      </c>
      <c r="AC1451" s="1">
        <v>48</v>
      </c>
      <c r="AD1451" s="1" t="s">
        <v>83</v>
      </c>
      <c r="AE1451" s="1" t="s">
        <v>5209</v>
      </c>
    </row>
    <row r="1452" spans="1:72" ht="13.5" customHeight="1">
      <c r="A1452" s="5" t="str">
        <f t="shared" si="74"/>
        <v>1861_화현내_0203</v>
      </c>
      <c r="B1452" s="1">
        <v>1861</v>
      </c>
      <c r="C1452" s="1" t="s">
        <v>9339</v>
      </c>
      <c r="D1452" s="1" t="s">
        <v>9340</v>
      </c>
      <c r="E1452" s="1">
        <v>1451</v>
      </c>
      <c r="F1452" s="1">
        <v>6</v>
      </c>
      <c r="G1452" s="1" t="s">
        <v>2529</v>
      </c>
      <c r="H1452" s="1" t="s">
        <v>4196</v>
      </c>
      <c r="I1452" s="1">
        <v>36</v>
      </c>
      <c r="J1452" s="1" t="s">
        <v>3729</v>
      </c>
      <c r="K1452" s="1" t="s">
        <v>7398</v>
      </c>
      <c r="L1452" s="1">
        <v>1</v>
      </c>
      <c r="M1452" s="1" t="s">
        <v>8613</v>
      </c>
      <c r="N1452" s="1" t="s">
        <v>8614</v>
      </c>
      <c r="T1452" s="1" t="s">
        <v>8820</v>
      </c>
      <c r="U1452" s="1" t="s">
        <v>110</v>
      </c>
      <c r="V1452" s="1" t="s">
        <v>4271</v>
      </c>
      <c r="W1452" s="1" t="s">
        <v>139</v>
      </c>
      <c r="X1452" s="1" t="s">
        <v>9288</v>
      </c>
      <c r="Y1452" s="1" t="s">
        <v>3730</v>
      </c>
      <c r="Z1452" s="1" t="s">
        <v>4524</v>
      </c>
      <c r="AC1452" s="1">
        <v>75</v>
      </c>
      <c r="AD1452" s="1" t="s">
        <v>700</v>
      </c>
      <c r="AE1452" s="1" t="s">
        <v>5224</v>
      </c>
      <c r="AJ1452" s="1" t="s">
        <v>17</v>
      </c>
      <c r="AK1452" s="1" t="s">
        <v>5254</v>
      </c>
      <c r="AL1452" s="1" t="s">
        <v>141</v>
      </c>
      <c r="AM1452" s="1" t="s">
        <v>5296</v>
      </c>
      <c r="AT1452" s="1" t="s">
        <v>2899</v>
      </c>
      <c r="AU1452" s="1" t="s">
        <v>5333</v>
      </c>
      <c r="AV1452" s="1" t="s">
        <v>3731</v>
      </c>
      <c r="AW1452" s="1" t="s">
        <v>5454</v>
      </c>
      <c r="BG1452" s="1" t="s">
        <v>855</v>
      </c>
      <c r="BH1452" s="1" t="s">
        <v>5338</v>
      </c>
      <c r="BI1452" s="1" t="s">
        <v>3003</v>
      </c>
      <c r="BJ1452" s="1" t="s">
        <v>6045</v>
      </c>
      <c r="BK1452" s="1" t="s">
        <v>855</v>
      </c>
      <c r="BL1452" s="1" t="s">
        <v>5338</v>
      </c>
      <c r="BM1452" s="1" t="s">
        <v>3732</v>
      </c>
      <c r="BN1452" s="1" t="s">
        <v>6524</v>
      </c>
      <c r="BO1452" s="1" t="s">
        <v>3053</v>
      </c>
      <c r="BP1452" s="1" t="s">
        <v>6449</v>
      </c>
      <c r="BQ1452" s="1" t="s">
        <v>3733</v>
      </c>
      <c r="BR1452" s="1" t="s">
        <v>6945</v>
      </c>
      <c r="BS1452" s="1" t="s">
        <v>95</v>
      </c>
      <c r="BT1452" s="1" t="s">
        <v>5256</v>
      </c>
    </row>
    <row r="1453" spans="1:72" ht="13.5" customHeight="1">
      <c r="A1453" s="5" t="str">
        <f t="shared" si="74"/>
        <v>1861_화현내_0203</v>
      </c>
      <c r="B1453" s="1">
        <v>1861</v>
      </c>
      <c r="C1453" s="1" t="s">
        <v>9339</v>
      </c>
      <c r="D1453" s="1" t="s">
        <v>9340</v>
      </c>
      <c r="E1453" s="1">
        <v>1452</v>
      </c>
      <c r="F1453" s="1">
        <v>6</v>
      </c>
      <c r="G1453" s="1" t="s">
        <v>2529</v>
      </c>
      <c r="H1453" s="1" t="s">
        <v>4196</v>
      </c>
      <c r="I1453" s="1">
        <v>36</v>
      </c>
      <c r="L1453" s="1">
        <v>1</v>
      </c>
      <c r="M1453" s="1" t="s">
        <v>8613</v>
      </c>
      <c r="N1453" s="1" t="s">
        <v>8614</v>
      </c>
      <c r="S1453" s="1" t="s">
        <v>49</v>
      </c>
      <c r="T1453" s="1" t="s">
        <v>967</v>
      </c>
      <c r="W1453" s="1" t="s">
        <v>160</v>
      </c>
      <c r="X1453" s="1" t="s">
        <v>4340</v>
      </c>
      <c r="Y1453" s="1" t="s">
        <v>10</v>
      </c>
      <c r="Z1453" s="1" t="s">
        <v>4364</v>
      </c>
      <c r="AC1453" s="1">
        <v>68</v>
      </c>
      <c r="AD1453" s="1" t="s">
        <v>311</v>
      </c>
      <c r="AE1453" s="1" t="s">
        <v>5191</v>
      </c>
      <c r="AJ1453" s="1" t="s">
        <v>17</v>
      </c>
      <c r="AK1453" s="1" t="s">
        <v>5254</v>
      </c>
      <c r="AL1453" s="1" t="s">
        <v>3734</v>
      </c>
      <c r="AM1453" s="1" t="s">
        <v>5278</v>
      </c>
      <c r="AT1453" s="1" t="s">
        <v>110</v>
      </c>
      <c r="AU1453" s="1" t="s">
        <v>4271</v>
      </c>
      <c r="AV1453" s="1" t="s">
        <v>3735</v>
      </c>
      <c r="AW1453" s="1" t="s">
        <v>5453</v>
      </c>
      <c r="BG1453" s="1" t="s">
        <v>528</v>
      </c>
      <c r="BH1453" s="1" t="s">
        <v>5335</v>
      </c>
      <c r="BI1453" s="1" t="s">
        <v>2043</v>
      </c>
      <c r="BJ1453" s="1" t="s">
        <v>5552</v>
      </c>
      <c r="BK1453" s="1" t="s">
        <v>3675</v>
      </c>
      <c r="BL1453" s="1" t="s">
        <v>6447</v>
      </c>
      <c r="BM1453" s="1" t="s">
        <v>3676</v>
      </c>
      <c r="BN1453" s="1" t="s">
        <v>6516</v>
      </c>
      <c r="BO1453" s="1" t="s">
        <v>105</v>
      </c>
      <c r="BP1453" s="1" t="s">
        <v>4280</v>
      </c>
      <c r="BQ1453" s="1" t="s">
        <v>3736</v>
      </c>
      <c r="BR1453" s="1" t="s">
        <v>6944</v>
      </c>
      <c r="BS1453" s="1" t="s">
        <v>3251</v>
      </c>
      <c r="BT1453" s="1" t="s">
        <v>7327</v>
      </c>
    </row>
    <row r="1454" spans="1:31" ht="13.5" customHeight="1">
      <c r="A1454" s="5" t="str">
        <f t="shared" si="74"/>
        <v>1861_화현내_0203</v>
      </c>
      <c r="B1454" s="1">
        <v>1861</v>
      </c>
      <c r="C1454" s="1" t="s">
        <v>9339</v>
      </c>
      <c r="D1454" s="1" t="s">
        <v>9340</v>
      </c>
      <c r="E1454" s="1">
        <v>1453</v>
      </c>
      <c r="F1454" s="1">
        <v>6</v>
      </c>
      <c r="G1454" s="1" t="s">
        <v>2529</v>
      </c>
      <c r="H1454" s="1" t="s">
        <v>4196</v>
      </c>
      <c r="I1454" s="1">
        <v>36</v>
      </c>
      <c r="L1454" s="1">
        <v>1</v>
      </c>
      <c r="M1454" s="1" t="s">
        <v>8613</v>
      </c>
      <c r="N1454" s="1" t="s">
        <v>8614</v>
      </c>
      <c r="S1454" s="1" t="s">
        <v>181</v>
      </c>
      <c r="T1454" s="1" t="s">
        <v>4259</v>
      </c>
      <c r="Y1454" s="1" t="s">
        <v>3737</v>
      </c>
      <c r="Z1454" s="1" t="s">
        <v>4523</v>
      </c>
      <c r="AC1454" s="1">
        <v>34</v>
      </c>
      <c r="AD1454" s="1" t="s">
        <v>394</v>
      </c>
      <c r="AE1454" s="1" t="s">
        <v>5230</v>
      </c>
    </row>
    <row r="1455" spans="1:31" ht="13.5" customHeight="1">
      <c r="A1455" s="5" t="str">
        <f t="shared" si="74"/>
        <v>1861_화현내_0203</v>
      </c>
      <c r="B1455" s="1">
        <v>1861</v>
      </c>
      <c r="C1455" s="1" t="s">
        <v>9339</v>
      </c>
      <c r="D1455" s="1" t="s">
        <v>9340</v>
      </c>
      <c r="E1455" s="1">
        <v>1454</v>
      </c>
      <c r="F1455" s="1">
        <v>6</v>
      </c>
      <c r="G1455" s="1" t="s">
        <v>2529</v>
      </c>
      <c r="H1455" s="1" t="s">
        <v>4196</v>
      </c>
      <c r="I1455" s="1">
        <v>36</v>
      </c>
      <c r="L1455" s="1">
        <v>1</v>
      </c>
      <c r="M1455" s="1" t="s">
        <v>8613</v>
      </c>
      <c r="N1455" s="1" t="s">
        <v>8614</v>
      </c>
      <c r="S1455" s="1" t="s">
        <v>184</v>
      </c>
      <c r="T1455" s="1" t="s">
        <v>4260</v>
      </c>
      <c r="W1455" s="1" t="s">
        <v>135</v>
      </c>
      <c r="X1455" s="1" t="s">
        <v>8822</v>
      </c>
      <c r="Y1455" s="1" t="s">
        <v>10</v>
      </c>
      <c r="Z1455" s="1" t="s">
        <v>4364</v>
      </c>
      <c r="AD1455" s="1" t="s">
        <v>394</v>
      </c>
      <c r="AE1455" s="1" t="s">
        <v>5230</v>
      </c>
    </row>
    <row r="1456" spans="1:31" ht="13.5" customHeight="1">
      <c r="A1456" s="5" t="str">
        <f t="shared" si="74"/>
        <v>1861_화현내_0203</v>
      </c>
      <c r="B1456" s="1">
        <v>1861</v>
      </c>
      <c r="C1456" s="1" t="s">
        <v>9339</v>
      </c>
      <c r="D1456" s="1" t="s">
        <v>9340</v>
      </c>
      <c r="E1456" s="1">
        <v>1455</v>
      </c>
      <c r="F1456" s="1">
        <v>6</v>
      </c>
      <c r="G1456" s="1" t="s">
        <v>2529</v>
      </c>
      <c r="H1456" s="1" t="s">
        <v>4196</v>
      </c>
      <c r="I1456" s="1">
        <v>36</v>
      </c>
      <c r="L1456" s="1">
        <v>1</v>
      </c>
      <c r="M1456" s="1" t="s">
        <v>8613</v>
      </c>
      <c r="N1456" s="1" t="s">
        <v>8614</v>
      </c>
      <c r="S1456" s="1" t="s">
        <v>181</v>
      </c>
      <c r="T1456" s="1" t="s">
        <v>4259</v>
      </c>
      <c r="Y1456" s="1" t="s">
        <v>3738</v>
      </c>
      <c r="Z1456" s="1" t="s">
        <v>4522</v>
      </c>
      <c r="AC1456" s="1">
        <v>21</v>
      </c>
      <c r="AD1456" s="1" t="s">
        <v>2542</v>
      </c>
      <c r="AE1456" s="1" t="s">
        <v>5198</v>
      </c>
    </row>
    <row r="1457" spans="1:31" ht="13.5" customHeight="1">
      <c r="A1457" s="5" t="str">
        <f t="shared" si="74"/>
        <v>1861_화현내_0203</v>
      </c>
      <c r="B1457" s="1">
        <v>1861</v>
      </c>
      <c r="C1457" s="1" t="s">
        <v>9339</v>
      </c>
      <c r="D1457" s="1" t="s">
        <v>9340</v>
      </c>
      <c r="E1457" s="1">
        <v>1456</v>
      </c>
      <c r="F1457" s="1">
        <v>6</v>
      </c>
      <c r="G1457" s="1" t="s">
        <v>2529</v>
      </c>
      <c r="H1457" s="1" t="s">
        <v>4196</v>
      </c>
      <c r="I1457" s="1">
        <v>36</v>
      </c>
      <c r="L1457" s="1">
        <v>1</v>
      </c>
      <c r="M1457" s="1" t="s">
        <v>8613</v>
      </c>
      <c r="N1457" s="1" t="s">
        <v>8614</v>
      </c>
      <c r="S1457" s="1" t="s">
        <v>184</v>
      </c>
      <c r="T1457" s="1" t="s">
        <v>4260</v>
      </c>
      <c r="W1457" s="1" t="s">
        <v>97</v>
      </c>
      <c r="X1457" s="1" t="s">
        <v>8821</v>
      </c>
      <c r="Y1457" s="1" t="s">
        <v>10</v>
      </c>
      <c r="Z1457" s="1" t="s">
        <v>4364</v>
      </c>
      <c r="AC1457" s="1">
        <v>25</v>
      </c>
      <c r="AD1457" s="1" t="s">
        <v>81</v>
      </c>
      <c r="AE1457" s="1" t="s">
        <v>5240</v>
      </c>
    </row>
    <row r="1458" spans="1:72" ht="13.5" customHeight="1">
      <c r="A1458" s="5" t="str">
        <f t="shared" si="74"/>
        <v>1861_화현내_0203</v>
      </c>
      <c r="B1458" s="1">
        <v>1861</v>
      </c>
      <c r="C1458" s="1" t="s">
        <v>9339</v>
      </c>
      <c r="D1458" s="1" t="s">
        <v>9340</v>
      </c>
      <c r="E1458" s="1">
        <v>1457</v>
      </c>
      <c r="F1458" s="1">
        <v>6</v>
      </c>
      <c r="G1458" s="1" t="s">
        <v>2529</v>
      </c>
      <c r="H1458" s="1" t="s">
        <v>4196</v>
      </c>
      <c r="I1458" s="1">
        <v>36</v>
      </c>
      <c r="L1458" s="1">
        <v>2</v>
      </c>
      <c r="M1458" s="1" t="s">
        <v>3729</v>
      </c>
      <c r="N1458" s="1" t="s">
        <v>7398</v>
      </c>
      <c r="T1458" s="1" t="s">
        <v>9003</v>
      </c>
      <c r="U1458" s="1" t="s">
        <v>110</v>
      </c>
      <c r="V1458" s="1" t="s">
        <v>4271</v>
      </c>
      <c r="W1458" s="1" t="s">
        <v>97</v>
      </c>
      <c r="X1458" s="1" t="s">
        <v>9289</v>
      </c>
      <c r="Y1458" s="1" t="s">
        <v>3739</v>
      </c>
      <c r="Z1458" s="1" t="s">
        <v>4521</v>
      </c>
      <c r="AC1458" s="1">
        <v>67</v>
      </c>
      <c r="AD1458" s="1" t="s">
        <v>727</v>
      </c>
      <c r="AE1458" s="1" t="s">
        <v>5226</v>
      </c>
      <c r="AJ1458" s="1" t="s">
        <v>17</v>
      </c>
      <c r="AK1458" s="1" t="s">
        <v>5254</v>
      </c>
      <c r="AL1458" s="1" t="s">
        <v>88</v>
      </c>
      <c r="AM1458" s="1" t="s">
        <v>7489</v>
      </c>
      <c r="AT1458" s="1" t="s">
        <v>110</v>
      </c>
      <c r="AU1458" s="1" t="s">
        <v>4271</v>
      </c>
      <c r="AV1458" s="1" t="s">
        <v>3740</v>
      </c>
      <c r="AW1458" s="1" t="s">
        <v>5452</v>
      </c>
      <c r="BG1458" s="1" t="s">
        <v>110</v>
      </c>
      <c r="BH1458" s="1" t="s">
        <v>4271</v>
      </c>
      <c r="BI1458" s="1" t="s">
        <v>3741</v>
      </c>
      <c r="BJ1458" s="1" t="s">
        <v>6044</v>
      </c>
      <c r="BK1458" s="1" t="s">
        <v>110</v>
      </c>
      <c r="BL1458" s="1" t="s">
        <v>4271</v>
      </c>
      <c r="BM1458" s="1" t="s">
        <v>3742</v>
      </c>
      <c r="BN1458" s="1" t="s">
        <v>6512</v>
      </c>
      <c r="BO1458" s="1" t="s">
        <v>110</v>
      </c>
      <c r="BP1458" s="1" t="s">
        <v>4271</v>
      </c>
      <c r="BQ1458" s="1" t="s">
        <v>3743</v>
      </c>
      <c r="BR1458" s="1" t="s">
        <v>6928</v>
      </c>
      <c r="BS1458" s="1" t="s">
        <v>95</v>
      </c>
      <c r="BT1458" s="1" t="s">
        <v>5256</v>
      </c>
    </row>
    <row r="1459" spans="1:72" ht="13.5" customHeight="1">
      <c r="A1459" s="5" t="str">
        <f t="shared" si="74"/>
        <v>1861_화현내_0203</v>
      </c>
      <c r="B1459" s="1">
        <v>1861</v>
      </c>
      <c r="C1459" s="1" t="s">
        <v>9339</v>
      </c>
      <c r="D1459" s="1" t="s">
        <v>9340</v>
      </c>
      <c r="E1459" s="1">
        <v>1458</v>
      </c>
      <c r="F1459" s="1">
        <v>6</v>
      </c>
      <c r="G1459" s="1" t="s">
        <v>2529</v>
      </c>
      <c r="H1459" s="1" t="s">
        <v>4196</v>
      </c>
      <c r="I1459" s="1">
        <v>36</v>
      </c>
      <c r="L1459" s="1">
        <v>2</v>
      </c>
      <c r="M1459" s="1" t="s">
        <v>3729</v>
      </c>
      <c r="N1459" s="1" t="s">
        <v>7398</v>
      </c>
      <c r="S1459" s="1" t="s">
        <v>49</v>
      </c>
      <c r="T1459" s="1" t="s">
        <v>967</v>
      </c>
      <c r="W1459" s="1" t="s">
        <v>38</v>
      </c>
      <c r="X1459" s="1" t="s">
        <v>4338</v>
      </c>
      <c r="Y1459" s="1" t="s">
        <v>10</v>
      </c>
      <c r="Z1459" s="1" t="s">
        <v>4364</v>
      </c>
      <c r="AC1459" s="1">
        <v>64</v>
      </c>
      <c r="AD1459" s="1" t="s">
        <v>208</v>
      </c>
      <c r="AE1459" s="1" t="s">
        <v>5210</v>
      </c>
      <c r="AJ1459" s="1" t="s">
        <v>17</v>
      </c>
      <c r="AK1459" s="1" t="s">
        <v>5254</v>
      </c>
      <c r="AL1459" s="1" t="s">
        <v>41</v>
      </c>
      <c r="AM1459" s="1" t="s">
        <v>5259</v>
      </c>
      <c r="AT1459" s="1" t="s">
        <v>110</v>
      </c>
      <c r="AU1459" s="1" t="s">
        <v>4271</v>
      </c>
      <c r="AV1459" s="1" t="s">
        <v>3139</v>
      </c>
      <c r="AW1459" s="1" t="s">
        <v>4402</v>
      </c>
      <c r="BG1459" s="1" t="s">
        <v>110</v>
      </c>
      <c r="BH1459" s="1" t="s">
        <v>4271</v>
      </c>
      <c r="BI1459" s="1" t="s">
        <v>3744</v>
      </c>
      <c r="BJ1459" s="1" t="s">
        <v>6043</v>
      </c>
      <c r="BK1459" s="1" t="s">
        <v>110</v>
      </c>
      <c r="BL1459" s="1" t="s">
        <v>4271</v>
      </c>
      <c r="BM1459" s="1" t="s">
        <v>3745</v>
      </c>
      <c r="BN1459" s="1" t="s">
        <v>6523</v>
      </c>
      <c r="BO1459" s="1" t="s">
        <v>105</v>
      </c>
      <c r="BP1459" s="1" t="s">
        <v>4280</v>
      </c>
      <c r="BQ1459" s="1" t="s">
        <v>3746</v>
      </c>
      <c r="BR1459" s="1" t="s">
        <v>7723</v>
      </c>
      <c r="BS1459" s="1" t="s">
        <v>95</v>
      </c>
      <c r="BT1459" s="1" t="s">
        <v>5256</v>
      </c>
    </row>
    <row r="1460" spans="1:29" ht="13.5" customHeight="1">
      <c r="A1460" s="5" t="str">
        <f t="shared" si="74"/>
        <v>1861_화현내_0203</v>
      </c>
      <c r="B1460" s="1">
        <v>1861</v>
      </c>
      <c r="C1460" s="1" t="s">
        <v>9339</v>
      </c>
      <c r="D1460" s="1" t="s">
        <v>9340</v>
      </c>
      <c r="E1460" s="1">
        <v>1459</v>
      </c>
      <c r="F1460" s="1">
        <v>6</v>
      </c>
      <c r="G1460" s="1" t="s">
        <v>2529</v>
      </c>
      <c r="H1460" s="1" t="s">
        <v>4196</v>
      </c>
      <c r="I1460" s="1">
        <v>36</v>
      </c>
      <c r="L1460" s="1">
        <v>2</v>
      </c>
      <c r="M1460" s="1" t="s">
        <v>3729</v>
      </c>
      <c r="N1460" s="1" t="s">
        <v>7398</v>
      </c>
      <c r="S1460" s="1" t="s">
        <v>181</v>
      </c>
      <c r="T1460" s="1" t="s">
        <v>4259</v>
      </c>
      <c r="Y1460" s="1" t="s">
        <v>140</v>
      </c>
      <c r="Z1460" s="1" t="s">
        <v>4520</v>
      </c>
      <c r="AC1460" s="1">
        <v>31</v>
      </c>
    </row>
    <row r="1461" spans="1:29" ht="13.5" customHeight="1">
      <c r="A1461" s="5" t="str">
        <f t="shared" si="74"/>
        <v>1861_화현내_0203</v>
      </c>
      <c r="B1461" s="1">
        <v>1861</v>
      </c>
      <c r="C1461" s="1" t="s">
        <v>9339</v>
      </c>
      <c r="D1461" s="1" t="s">
        <v>9340</v>
      </c>
      <c r="E1461" s="1">
        <v>1460</v>
      </c>
      <c r="F1461" s="1">
        <v>6</v>
      </c>
      <c r="G1461" s="1" t="s">
        <v>2529</v>
      </c>
      <c r="H1461" s="1" t="s">
        <v>4196</v>
      </c>
      <c r="I1461" s="1">
        <v>36</v>
      </c>
      <c r="L1461" s="1">
        <v>2</v>
      </c>
      <c r="M1461" s="1" t="s">
        <v>3729</v>
      </c>
      <c r="N1461" s="1" t="s">
        <v>7398</v>
      </c>
      <c r="S1461" s="1" t="s">
        <v>184</v>
      </c>
      <c r="T1461" s="1" t="s">
        <v>4260</v>
      </c>
      <c r="W1461" s="1" t="s">
        <v>139</v>
      </c>
      <c r="X1461" s="1" t="s">
        <v>9222</v>
      </c>
      <c r="Y1461" s="1" t="s">
        <v>10</v>
      </c>
      <c r="Z1461" s="1" t="s">
        <v>4364</v>
      </c>
      <c r="AC1461" s="1">
        <v>31</v>
      </c>
    </row>
    <row r="1462" spans="1:31" ht="13.5" customHeight="1">
      <c r="A1462" s="5" t="str">
        <f t="shared" si="74"/>
        <v>1861_화현내_0203</v>
      </c>
      <c r="B1462" s="1">
        <v>1861</v>
      </c>
      <c r="C1462" s="1" t="s">
        <v>9339</v>
      </c>
      <c r="D1462" s="1" t="s">
        <v>9340</v>
      </c>
      <c r="E1462" s="1">
        <v>1461</v>
      </c>
      <c r="F1462" s="1">
        <v>6</v>
      </c>
      <c r="G1462" s="1" t="s">
        <v>2529</v>
      </c>
      <c r="H1462" s="1" t="s">
        <v>4196</v>
      </c>
      <c r="I1462" s="1">
        <v>36</v>
      </c>
      <c r="L1462" s="1">
        <v>2</v>
      </c>
      <c r="M1462" s="1" t="s">
        <v>3729</v>
      </c>
      <c r="N1462" s="1" t="s">
        <v>7398</v>
      </c>
      <c r="S1462" s="1" t="s">
        <v>297</v>
      </c>
      <c r="T1462" s="1" t="s">
        <v>4258</v>
      </c>
      <c r="AC1462" s="1">
        <v>15</v>
      </c>
      <c r="AD1462" s="1" t="s">
        <v>700</v>
      </c>
      <c r="AE1462" s="1" t="s">
        <v>5224</v>
      </c>
    </row>
    <row r="1463" spans="1:72" ht="13.5" customHeight="1">
      <c r="A1463" s="5" t="str">
        <f t="shared" si="74"/>
        <v>1861_화현내_0203</v>
      </c>
      <c r="B1463" s="1">
        <v>1861</v>
      </c>
      <c r="C1463" s="1" t="s">
        <v>9339</v>
      </c>
      <c r="D1463" s="1" t="s">
        <v>9340</v>
      </c>
      <c r="E1463" s="1">
        <v>1462</v>
      </c>
      <c r="F1463" s="1">
        <v>6</v>
      </c>
      <c r="G1463" s="1" t="s">
        <v>2529</v>
      </c>
      <c r="H1463" s="1" t="s">
        <v>4196</v>
      </c>
      <c r="I1463" s="1">
        <v>36</v>
      </c>
      <c r="L1463" s="1">
        <v>3</v>
      </c>
      <c r="M1463" s="1" t="s">
        <v>8615</v>
      </c>
      <c r="N1463" s="1" t="s">
        <v>8616</v>
      </c>
      <c r="T1463" s="1" t="s">
        <v>8817</v>
      </c>
      <c r="U1463" s="1" t="s">
        <v>110</v>
      </c>
      <c r="V1463" s="1" t="s">
        <v>4271</v>
      </c>
      <c r="W1463" s="1" t="s">
        <v>160</v>
      </c>
      <c r="X1463" s="1" t="s">
        <v>4340</v>
      </c>
      <c r="Y1463" s="1" t="s">
        <v>1495</v>
      </c>
      <c r="Z1463" s="1" t="s">
        <v>4519</v>
      </c>
      <c r="AC1463" s="1">
        <v>45</v>
      </c>
      <c r="AD1463" s="1" t="s">
        <v>73</v>
      </c>
      <c r="AE1463" s="1" t="s">
        <v>5197</v>
      </c>
      <c r="AJ1463" s="1" t="s">
        <v>17</v>
      </c>
      <c r="AK1463" s="1" t="s">
        <v>5254</v>
      </c>
      <c r="AL1463" s="1" t="s">
        <v>95</v>
      </c>
      <c r="AM1463" s="1" t="s">
        <v>5256</v>
      </c>
      <c r="AT1463" s="1" t="s">
        <v>110</v>
      </c>
      <c r="AU1463" s="1" t="s">
        <v>4271</v>
      </c>
      <c r="AV1463" s="1" t="s">
        <v>255</v>
      </c>
      <c r="AW1463" s="1" t="s">
        <v>5451</v>
      </c>
      <c r="BG1463" s="1" t="s">
        <v>528</v>
      </c>
      <c r="BH1463" s="1" t="s">
        <v>5335</v>
      </c>
      <c r="BI1463" s="1" t="s">
        <v>2043</v>
      </c>
      <c r="BJ1463" s="1" t="s">
        <v>5552</v>
      </c>
      <c r="BK1463" s="1" t="s">
        <v>3675</v>
      </c>
      <c r="BL1463" s="1" t="s">
        <v>6447</v>
      </c>
      <c r="BM1463" s="1" t="s">
        <v>3676</v>
      </c>
      <c r="BN1463" s="1" t="s">
        <v>6516</v>
      </c>
      <c r="BO1463" s="1" t="s">
        <v>1304</v>
      </c>
      <c r="BP1463" s="1" t="s">
        <v>5334</v>
      </c>
      <c r="BQ1463" s="1" t="s">
        <v>2611</v>
      </c>
      <c r="BR1463" s="1" t="s">
        <v>7873</v>
      </c>
      <c r="BS1463" s="1" t="s">
        <v>141</v>
      </c>
      <c r="BT1463" s="1" t="s">
        <v>5296</v>
      </c>
    </row>
    <row r="1464" spans="1:72" ht="13.5" customHeight="1">
      <c r="A1464" s="5" t="str">
        <f t="shared" si="74"/>
        <v>1861_화현내_0203</v>
      </c>
      <c r="B1464" s="1">
        <v>1861</v>
      </c>
      <c r="C1464" s="1" t="s">
        <v>9339</v>
      </c>
      <c r="D1464" s="1" t="s">
        <v>9340</v>
      </c>
      <c r="E1464" s="1">
        <v>1463</v>
      </c>
      <c r="F1464" s="1">
        <v>6</v>
      </c>
      <c r="G1464" s="1" t="s">
        <v>2529</v>
      </c>
      <c r="H1464" s="1" t="s">
        <v>4196</v>
      </c>
      <c r="I1464" s="1">
        <v>36</v>
      </c>
      <c r="L1464" s="1">
        <v>3</v>
      </c>
      <c r="M1464" s="1" t="s">
        <v>8615</v>
      </c>
      <c r="N1464" s="1" t="s">
        <v>8616</v>
      </c>
      <c r="S1464" s="1" t="s">
        <v>49</v>
      </c>
      <c r="T1464" s="1" t="s">
        <v>967</v>
      </c>
      <c r="W1464" s="1" t="s">
        <v>309</v>
      </c>
      <c r="X1464" s="1" t="s">
        <v>4343</v>
      </c>
      <c r="Y1464" s="1" t="s">
        <v>10</v>
      </c>
      <c r="Z1464" s="1" t="s">
        <v>4364</v>
      </c>
      <c r="AC1464" s="1">
        <v>45</v>
      </c>
      <c r="AJ1464" s="1" t="s">
        <v>17</v>
      </c>
      <c r="AK1464" s="1" t="s">
        <v>5254</v>
      </c>
      <c r="AL1464" s="1" t="s">
        <v>312</v>
      </c>
      <c r="AM1464" s="1" t="s">
        <v>5262</v>
      </c>
      <c r="AT1464" s="1" t="s">
        <v>105</v>
      </c>
      <c r="AU1464" s="1" t="s">
        <v>4280</v>
      </c>
      <c r="AV1464" s="1" t="s">
        <v>790</v>
      </c>
      <c r="AW1464" s="1" t="s">
        <v>5450</v>
      </c>
      <c r="BG1464" s="1" t="s">
        <v>105</v>
      </c>
      <c r="BH1464" s="1" t="s">
        <v>4280</v>
      </c>
      <c r="BI1464" s="1" t="s">
        <v>1588</v>
      </c>
      <c r="BJ1464" s="1" t="s">
        <v>5974</v>
      </c>
      <c r="BK1464" s="1" t="s">
        <v>105</v>
      </c>
      <c r="BL1464" s="1" t="s">
        <v>4280</v>
      </c>
      <c r="BM1464" s="1" t="s">
        <v>2324</v>
      </c>
      <c r="BN1464" s="1" t="s">
        <v>5665</v>
      </c>
      <c r="BO1464" s="1" t="s">
        <v>105</v>
      </c>
      <c r="BP1464" s="1" t="s">
        <v>4280</v>
      </c>
      <c r="BQ1464" s="1" t="s">
        <v>3747</v>
      </c>
      <c r="BR1464" s="1" t="s">
        <v>6943</v>
      </c>
      <c r="BS1464" s="1" t="s">
        <v>388</v>
      </c>
      <c r="BT1464" s="1" t="s">
        <v>5267</v>
      </c>
    </row>
    <row r="1465" spans="1:29" ht="13.5" customHeight="1">
      <c r="A1465" s="5" t="str">
        <f t="shared" si="74"/>
        <v>1861_화현내_0203</v>
      </c>
      <c r="B1465" s="1">
        <v>1861</v>
      </c>
      <c r="C1465" s="1" t="s">
        <v>9339</v>
      </c>
      <c r="D1465" s="1" t="s">
        <v>9340</v>
      </c>
      <c r="E1465" s="1">
        <v>1464</v>
      </c>
      <c r="F1465" s="1">
        <v>6</v>
      </c>
      <c r="G1465" s="1" t="s">
        <v>2529</v>
      </c>
      <c r="H1465" s="1" t="s">
        <v>4196</v>
      </c>
      <c r="I1465" s="1">
        <v>36</v>
      </c>
      <c r="L1465" s="1">
        <v>3</v>
      </c>
      <c r="M1465" s="1" t="s">
        <v>8615</v>
      </c>
      <c r="N1465" s="1" t="s">
        <v>8616</v>
      </c>
      <c r="S1465" s="1" t="s">
        <v>181</v>
      </c>
      <c r="T1465" s="1" t="s">
        <v>4259</v>
      </c>
      <c r="Y1465" s="1" t="s">
        <v>3748</v>
      </c>
      <c r="Z1465" s="1" t="s">
        <v>4518</v>
      </c>
      <c r="AC1465" s="1">
        <v>19</v>
      </c>
    </row>
    <row r="1466" spans="1:31" ht="13.5" customHeight="1">
      <c r="A1466" s="5" t="str">
        <f t="shared" si="74"/>
        <v>1861_화현내_0203</v>
      </c>
      <c r="B1466" s="1">
        <v>1861</v>
      </c>
      <c r="C1466" s="1" t="s">
        <v>9339</v>
      </c>
      <c r="D1466" s="1" t="s">
        <v>9340</v>
      </c>
      <c r="E1466" s="1">
        <v>1465</v>
      </c>
      <c r="F1466" s="1">
        <v>6</v>
      </c>
      <c r="G1466" s="1" t="s">
        <v>2529</v>
      </c>
      <c r="H1466" s="1" t="s">
        <v>4196</v>
      </c>
      <c r="I1466" s="1">
        <v>36</v>
      </c>
      <c r="L1466" s="1">
        <v>3</v>
      </c>
      <c r="M1466" s="1" t="s">
        <v>8615</v>
      </c>
      <c r="N1466" s="1" t="s">
        <v>8616</v>
      </c>
      <c r="S1466" s="1" t="s">
        <v>181</v>
      </c>
      <c r="T1466" s="1" t="s">
        <v>4259</v>
      </c>
      <c r="Y1466" s="1" t="s">
        <v>3749</v>
      </c>
      <c r="Z1466" s="1" t="s">
        <v>4517</v>
      </c>
      <c r="AC1466" s="1">
        <v>10</v>
      </c>
      <c r="AD1466" s="1" t="s">
        <v>116</v>
      </c>
      <c r="AE1466" s="1" t="s">
        <v>5229</v>
      </c>
    </row>
    <row r="1467" spans="1:72" ht="13.5" customHeight="1">
      <c r="A1467" s="5" t="str">
        <f t="shared" si="74"/>
        <v>1861_화현내_0203</v>
      </c>
      <c r="B1467" s="1">
        <v>1861</v>
      </c>
      <c r="C1467" s="1" t="s">
        <v>9339</v>
      </c>
      <c r="D1467" s="1" t="s">
        <v>9340</v>
      </c>
      <c r="E1467" s="1">
        <v>1466</v>
      </c>
      <c r="F1467" s="1">
        <v>6</v>
      </c>
      <c r="G1467" s="1" t="s">
        <v>2529</v>
      </c>
      <c r="H1467" s="1" t="s">
        <v>4196</v>
      </c>
      <c r="I1467" s="1">
        <v>36</v>
      </c>
      <c r="L1467" s="1">
        <v>4</v>
      </c>
      <c r="M1467" s="1" t="s">
        <v>8617</v>
      </c>
      <c r="N1467" s="1" t="s">
        <v>8618</v>
      </c>
      <c r="T1467" s="1" t="s">
        <v>8783</v>
      </c>
      <c r="U1467" s="1" t="s">
        <v>110</v>
      </c>
      <c r="V1467" s="1" t="s">
        <v>4271</v>
      </c>
      <c r="W1467" s="1" t="s">
        <v>160</v>
      </c>
      <c r="X1467" s="1" t="s">
        <v>4340</v>
      </c>
      <c r="Y1467" s="1" t="s">
        <v>3750</v>
      </c>
      <c r="Z1467" s="1" t="s">
        <v>4516</v>
      </c>
      <c r="AC1467" s="1">
        <v>45</v>
      </c>
      <c r="AD1467" s="1" t="s">
        <v>73</v>
      </c>
      <c r="AE1467" s="1" t="s">
        <v>5197</v>
      </c>
      <c r="AJ1467" s="1" t="s">
        <v>17</v>
      </c>
      <c r="AK1467" s="1" t="s">
        <v>5254</v>
      </c>
      <c r="AL1467" s="1" t="s">
        <v>95</v>
      </c>
      <c r="AM1467" s="1" t="s">
        <v>5256</v>
      </c>
      <c r="AT1467" s="1" t="s">
        <v>110</v>
      </c>
      <c r="AU1467" s="1" t="s">
        <v>4271</v>
      </c>
      <c r="AV1467" s="1" t="s">
        <v>3751</v>
      </c>
      <c r="AW1467" s="1" t="s">
        <v>5449</v>
      </c>
      <c r="BG1467" s="1" t="s">
        <v>110</v>
      </c>
      <c r="BH1467" s="1" t="s">
        <v>4271</v>
      </c>
      <c r="BI1467" s="1" t="s">
        <v>3605</v>
      </c>
      <c r="BJ1467" s="1" t="s">
        <v>4562</v>
      </c>
      <c r="BK1467" s="1" t="s">
        <v>110</v>
      </c>
      <c r="BL1467" s="1" t="s">
        <v>4271</v>
      </c>
      <c r="BM1467" s="1" t="s">
        <v>2802</v>
      </c>
      <c r="BN1467" s="1" t="s">
        <v>5414</v>
      </c>
      <c r="BO1467" s="1" t="s">
        <v>110</v>
      </c>
      <c r="BP1467" s="1" t="s">
        <v>4271</v>
      </c>
      <c r="BQ1467" s="1" t="s">
        <v>3752</v>
      </c>
      <c r="BR1467" s="1" t="s">
        <v>7856</v>
      </c>
      <c r="BS1467" s="1" t="s">
        <v>141</v>
      </c>
      <c r="BT1467" s="1" t="s">
        <v>5296</v>
      </c>
    </row>
    <row r="1468" spans="1:72" ht="13.5" customHeight="1">
      <c r="A1468" s="5" t="str">
        <f t="shared" si="74"/>
        <v>1861_화현내_0203</v>
      </c>
      <c r="B1468" s="1">
        <v>1861</v>
      </c>
      <c r="C1468" s="1" t="s">
        <v>9339</v>
      </c>
      <c r="D1468" s="1" t="s">
        <v>9340</v>
      </c>
      <c r="E1468" s="1">
        <v>1467</v>
      </c>
      <c r="F1468" s="1">
        <v>6</v>
      </c>
      <c r="G1468" s="1" t="s">
        <v>2529</v>
      </c>
      <c r="H1468" s="1" t="s">
        <v>4196</v>
      </c>
      <c r="I1468" s="1">
        <v>36</v>
      </c>
      <c r="L1468" s="1">
        <v>4</v>
      </c>
      <c r="M1468" s="1" t="s">
        <v>8617</v>
      </c>
      <c r="N1468" s="1" t="s">
        <v>8618</v>
      </c>
      <c r="S1468" s="1" t="s">
        <v>49</v>
      </c>
      <c r="T1468" s="1" t="s">
        <v>967</v>
      </c>
      <c r="W1468" s="1" t="s">
        <v>89</v>
      </c>
      <c r="X1468" s="1" t="s">
        <v>4357</v>
      </c>
      <c r="Y1468" s="1" t="s">
        <v>10</v>
      </c>
      <c r="Z1468" s="1" t="s">
        <v>4364</v>
      </c>
      <c r="AC1468" s="1">
        <v>45</v>
      </c>
      <c r="AD1468" s="1" t="s">
        <v>73</v>
      </c>
      <c r="AE1468" s="1" t="s">
        <v>5197</v>
      </c>
      <c r="AJ1468" s="1" t="s">
        <v>17</v>
      </c>
      <c r="AK1468" s="1" t="s">
        <v>5254</v>
      </c>
      <c r="AL1468" s="1" t="s">
        <v>91</v>
      </c>
      <c r="AM1468" s="1" t="s">
        <v>5274</v>
      </c>
      <c r="AT1468" s="1" t="s">
        <v>105</v>
      </c>
      <c r="AU1468" s="1" t="s">
        <v>4280</v>
      </c>
      <c r="AV1468" s="1" t="s">
        <v>3753</v>
      </c>
      <c r="AW1468" s="1" t="s">
        <v>4535</v>
      </c>
      <c r="BG1468" s="1" t="s">
        <v>105</v>
      </c>
      <c r="BH1468" s="1" t="s">
        <v>4280</v>
      </c>
      <c r="BI1468" s="1" t="s">
        <v>2464</v>
      </c>
      <c r="BJ1468" s="1" t="s">
        <v>4834</v>
      </c>
      <c r="BK1468" s="1" t="s">
        <v>105</v>
      </c>
      <c r="BL1468" s="1" t="s">
        <v>4280</v>
      </c>
      <c r="BM1468" s="1" t="s">
        <v>457</v>
      </c>
      <c r="BN1468" s="1" t="s">
        <v>6204</v>
      </c>
      <c r="BO1468" s="1" t="s">
        <v>105</v>
      </c>
      <c r="BP1468" s="1" t="s">
        <v>4280</v>
      </c>
      <c r="BQ1468" s="1" t="s">
        <v>3754</v>
      </c>
      <c r="BR1468" s="1" t="s">
        <v>7493</v>
      </c>
      <c r="BS1468" s="1" t="s">
        <v>88</v>
      </c>
      <c r="BT1468" s="1" t="s">
        <v>7489</v>
      </c>
    </row>
    <row r="1469" spans="1:31" ht="13.5" customHeight="1">
      <c r="A1469" s="5" t="str">
        <f t="shared" si="74"/>
        <v>1861_화현내_0203</v>
      </c>
      <c r="B1469" s="1">
        <v>1861</v>
      </c>
      <c r="C1469" s="1" t="s">
        <v>9339</v>
      </c>
      <c r="D1469" s="1" t="s">
        <v>9340</v>
      </c>
      <c r="E1469" s="1">
        <v>1468</v>
      </c>
      <c r="F1469" s="1">
        <v>6</v>
      </c>
      <c r="G1469" s="1" t="s">
        <v>2529</v>
      </c>
      <c r="H1469" s="1" t="s">
        <v>4196</v>
      </c>
      <c r="I1469" s="1">
        <v>36</v>
      </c>
      <c r="L1469" s="1">
        <v>4</v>
      </c>
      <c r="M1469" s="1" t="s">
        <v>8617</v>
      </c>
      <c r="N1469" s="1" t="s">
        <v>8618</v>
      </c>
      <c r="S1469" s="1" t="s">
        <v>297</v>
      </c>
      <c r="T1469" s="1" t="s">
        <v>4258</v>
      </c>
      <c r="AC1469" s="1">
        <v>17</v>
      </c>
      <c r="AD1469" s="1" t="s">
        <v>188</v>
      </c>
      <c r="AE1469" s="1" t="s">
        <v>5193</v>
      </c>
    </row>
    <row r="1470" spans="1:29" ht="13.5" customHeight="1">
      <c r="A1470" s="5" t="str">
        <f t="shared" si="74"/>
        <v>1861_화현내_0203</v>
      </c>
      <c r="B1470" s="1">
        <v>1861</v>
      </c>
      <c r="C1470" s="1" t="s">
        <v>9339</v>
      </c>
      <c r="D1470" s="1" t="s">
        <v>9340</v>
      </c>
      <c r="E1470" s="1">
        <v>1469</v>
      </c>
      <c r="F1470" s="1">
        <v>6</v>
      </c>
      <c r="G1470" s="1" t="s">
        <v>2529</v>
      </c>
      <c r="H1470" s="1" t="s">
        <v>4196</v>
      </c>
      <c r="I1470" s="1">
        <v>36</v>
      </c>
      <c r="L1470" s="1">
        <v>4</v>
      </c>
      <c r="M1470" s="1" t="s">
        <v>8617</v>
      </c>
      <c r="N1470" s="1" t="s">
        <v>8618</v>
      </c>
      <c r="S1470" s="1" t="s">
        <v>297</v>
      </c>
      <c r="T1470" s="1" t="s">
        <v>4258</v>
      </c>
      <c r="AC1470" s="1">
        <v>14</v>
      </c>
    </row>
    <row r="1471" spans="1:72" ht="13.5" customHeight="1">
      <c r="A1471" s="5" t="str">
        <f t="shared" si="74"/>
        <v>1861_화현내_0203</v>
      </c>
      <c r="B1471" s="1">
        <v>1861</v>
      </c>
      <c r="C1471" s="1" t="s">
        <v>9339</v>
      </c>
      <c r="D1471" s="1" t="s">
        <v>9340</v>
      </c>
      <c r="E1471" s="1">
        <v>1470</v>
      </c>
      <c r="F1471" s="1">
        <v>6</v>
      </c>
      <c r="G1471" s="1" t="s">
        <v>2529</v>
      </c>
      <c r="H1471" s="1" t="s">
        <v>4196</v>
      </c>
      <c r="I1471" s="1">
        <v>36</v>
      </c>
      <c r="L1471" s="1">
        <v>5</v>
      </c>
      <c r="M1471" s="1" t="s">
        <v>8619</v>
      </c>
      <c r="N1471" s="1" t="s">
        <v>8620</v>
      </c>
      <c r="T1471" s="1" t="s">
        <v>8893</v>
      </c>
      <c r="U1471" s="1" t="s">
        <v>110</v>
      </c>
      <c r="V1471" s="1" t="s">
        <v>4271</v>
      </c>
      <c r="W1471" s="1" t="s">
        <v>290</v>
      </c>
      <c r="X1471" s="1" t="s">
        <v>4337</v>
      </c>
      <c r="Y1471" s="1" t="s">
        <v>3755</v>
      </c>
      <c r="Z1471" s="1" t="s">
        <v>4515</v>
      </c>
      <c r="AC1471" s="1">
        <v>48</v>
      </c>
      <c r="AD1471" s="1" t="s">
        <v>83</v>
      </c>
      <c r="AE1471" s="1" t="s">
        <v>5209</v>
      </c>
      <c r="AJ1471" s="1" t="s">
        <v>17</v>
      </c>
      <c r="AK1471" s="1" t="s">
        <v>5254</v>
      </c>
      <c r="AL1471" s="1" t="s">
        <v>130</v>
      </c>
      <c r="AM1471" s="1" t="s">
        <v>5257</v>
      </c>
      <c r="AT1471" s="1" t="s">
        <v>110</v>
      </c>
      <c r="AU1471" s="1" t="s">
        <v>4271</v>
      </c>
      <c r="AV1471" s="1" t="s">
        <v>3756</v>
      </c>
      <c r="AW1471" s="1" t="s">
        <v>5448</v>
      </c>
      <c r="BG1471" s="1" t="s">
        <v>2899</v>
      </c>
      <c r="BH1471" s="1" t="s">
        <v>5333</v>
      </c>
      <c r="BI1471" s="1" t="s">
        <v>2713</v>
      </c>
      <c r="BJ1471" s="1" t="s">
        <v>6042</v>
      </c>
      <c r="BK1471" s="1" t="s">
        <v>855</v>
      </c>
      <c r="BL1471" s="1" t="s">
        <v>5338</v>
      </c>
      <c r="BM1471" s="1" t="s">
        <v>3757</v>
      </c>
      <c r="BN1471" s="1" t="s">
        <v>5616</v>
      </c>
      <c r="BO1471" s="1" t="s">
        <v>1304</v>
      </c>
      <c r="BP1471" s="1" t="s">
        <v>5334</v>
      </c>
      <c r="BQ1471" s="1" t="s">
        <v>3758</v>
      </c>
      <c r="BR1471" s="1" t="s">
        <v>9290</v>
      </c>
      <c r="BS1471" s="1" t="s">
        <v>88</v>
      </c>
      <c r="BT1471" s="1" t="s">
        <v>7489</v>
      </c>
    </row>
    <row r="1472" spans="1:72" ht="13.5" customHeight="1">
      <c r="A1472" s="5" t="str">
        <f aca="true" t="shared" si="75" ref="A1472:A1491">HYPERLINK("http://kyu.snu.ac.kr/sdhj/index.jsp?type=hj/GK14782_00IH_0001_0204.jpg","1861_화현내_0204")</f>
        <v>1861_화현내_0204</v>
      </c>
      <c r="B1472" s="1">
        <v>1861</v>
      </c>
      <c r="C1472" s="1" t="s">
        <v>9339</v>
      </c>
      <c r="D1472" s="1" t="s">
        <v>9340</v>
      </c>
      <c r="E1472" s="1">
        <v>1471</v>
      </c>
      <c r="F1472" s="1">
        <v>6</v>
      </c>
      <c r="G1472" s="1" t="s">
        <v>2529</v>
      </c>
      <c r="H1472" s="1" t="s">
        <v>4196</v>
      </c>
      <c r="I1472" s="1">
        <v>36</v>
      </c>
      <c r="L1472" s="1">
        <v>5</v>
      </c>
      <c r="M1472" s="1" t="s">
        <v>8619</v>
      </c>
      <c r="N1472" s="1" t="s">
        <v>8620</v>
      </c>
      <c r="S1472" s="1" t="s">
        <v>49</v>
      </c>
      <c r="T1472" s="1" t="s">
        <v>967</v>
      </c>
      <c r="W1472" s="1" t="s">
        <v>97</v>
      </c>
      <c r="X1472" s="1" t="s">
        <v>9291</v>
      </c>
      <c r="Y1472" s="1" t="s">
        <v>10</v>
      </c>
      <c r="Z1472" s="1" t="s">
        <v>4364</v>
      </c>
      <c r="AC1472" s="1">
        <v>44</v>
      </c>
      <c r="AD1472" s="1" t="s">
        <v>65</v>
      </c>
      <c r="AE1472" s="1" t="s">
        <v>5142</v>
      </c>
      <c r="AJ1472" s="1" t="s">
        <v>17</v>
      </c>
      <c r="AK1472" s="1" t="s">
        <v>5254</v>
      </c>
      <c r="AL1472" s="1" t="s">
        <v>125</v>
      </c>
      <c r="AM1472" s="1" t="s">
        <v>5270</v>
      </c>
      <c r="AT1472" s="1" t="s">
        <v>105</v>
      </c>
      <c r="AU1472" s="1" t="s">
        <v>4280</v>
      </c>
      <c r="AV1472" s="1" t="s">
        <v>3759</v>
      </c>
      <c r="AW1472" s="1" t="s">
        <v>5447</v>
      </c>
      <c r="BG1472" s="1" t="s">
        <v>105</v>
      </c>
      <c r="BH1472" s="1" t="s">
        <v>4280</v>
      </c>
      <c r="BI1472" s="1" t="s">
        <v>3760</v>
      </c>
      <c r="BJ1472" s="1" t="s">
        <v>5381</v>
      </c>
      <c r="BK1472" s="1" t="s">
        <v>105</v>
      </c>
      <c r="BL1472" s="1" t="s">
        <v>4280</v>
      </c>
      <c r="BM1472" s="1" t="s">
        <v>1562</v>
      </c>
      <c r="BN1472" s="1" t="s">
        <v>5778</v>
      </c>
      <c r="BO1472" s="1" t="s">
        <v>105</v>
      </c>
      <c r="BP1472" s="1" t="s">
        <v>4280</v>
      </c>
      <c r="BQ1472" s="1" t="s">
        <v>3761</v>
      </c>
      <c r="BR1472" s="1" t="s">
        <v>7576</v>
      </c>
      <c r="BS1472" s="1" t="s">
        <v>750</v>
      </c>
      <c r="BT1472" s="1" t="s">
        <v>5309</v>
      </c>
    </row>
    <row r="1473" spans="1:31" ht="13.5" customHeight="1">
      <c r="A1473" s="5" t="str">
        <f t="shared" si="75"/>
        <v>1861_화현내_0204</v>
      </c>
      <c r="B1473" s="1">
        <v>1861</v>
      </c>
      <c r="C1473" s="1" t="s">
        <v>9339</v>
      </c>
      <c r="D1473" s="1" t="s">
        <v>9340</v>
      </c>
      <c r="E1473" s="1">
        <v>1472</v>
      </c>
      <c r="F1473" s="1">
        <v>6</v>
      </c>
      <c r="G1473" s="1" t="s">
        <v>2529</v>
      </c>
      <c r="H1473" s="1" t="s">
        <v>4196</v>
      </c>
      <c r="I1473" s="1">
        <v>36</v>
      </c>
      <c r="L1473" s="1">
        <v>5</v>
      </c>
      <c r="M1473" s="1" t="s">
        <v>8619</v>
      </c>
      <c r="N1473" s="1" t="s">
        <v>8620</v>
      </c>
      <c r="S1473" s="1" t="s">
        <v>181</v>
      </c>
      <c r="T1473" s="1" t="s">
        <v>4259</v>
      </c>
      <c r="Y1473" s="1" t="s">
        <v>3762</v>
      </c>
      <c r="Z1473" s="1" t="s">
        <v>4514</v>
      </c>
      <c r="AC1473" s="1">
        <v>14</v>
      </c>
      <c r="AD1473" s="1" t="s">
        <v>118</v>
      </c>
      <c r="AE1473" s="1" t="s">
        <v>5227</v>
      </c>
    </row>
    <row r="1474" spans="1:31" ht="13.5" customHeight="1">
      <c r="A1474" s="5" t="str">
        <f t="shared" si="75"/>
        <v>1861_화현내_0204</v>
      </c>
      <c r="B1474" s="1">
        <v>1861</v>
      </c>
      <c r="C1474" s="1" t="s">
        <v>9339</v>
      </c>
      <c r="D1474" s="1" t="s">
        <v>9340</v>
      </c>
      <c r="E1474" s="1">
        <v>1473</v>
      </c>
      <c r="F1474" s="1">
        <v>6</v>
      </c>
      <c r="G1474" s="1" t="s">
        <v>2529</v>
      </c>
      <c r="H1474" s="1" t="s">
        <v>4196</v>
      </c>
      <c r="I1474" s="1">
        <v>36</v>
      </c>
      <c r="L1474" s="1">
        <v>5</v>
      </c>
      <c r="M1474" s="1" t="s">
        <v>8619</v>
      </c>
      <c r="N1474" s="1" t="s">
        <v>8620</v>
      </c>
      <c r="S1474" s="1" t="s">
        <v>181</v>
      </c>
      <c r="T1474" s="1" t="s">
        <v>4259</v>
      </c>
      <c r="Y1474" s="1" t="s">
        <v>3763</v>
      </c>
      <c r="Z1474" s="1" t="s">
        <v>4513</v>
      </c>
      <c r="AC1474" s="1">
        <v>12</v>
      </c>
      <c r="AD1474" s="1" t="s">
        <v>98</v>
      </c>
      <c r="AE1474" s="1" t="s">
        <v>5192</v>
      </c>
    </row>
    <row r="1475" spans="1:72" ht="13.5" customHeight="1">
      <c r="A1475" s="5" t="str">
        <f t="shared" si="75"/>
        <v>1861_화현내_0204</v>
      </c>
      <c r="B1475" s="1">
        <v>1861</v>
      </c>
      <c r="C1475" s="1" t="s">
        <v>9339</v>
      </c>
      <c r="D1475" s="1" t="s">
        <v>9340</v>
      </c>
      <c r="E1475" s="1">
        <v>1474</v>
      </c>
      <c r="F1475" s="1">
        <v>6</v>
      </c>
      <c r="G1475" s="1" t="s">
        <v>2529</v>
      </c>
      <c r="H1475" s="1" t="s">
        <v>4196</v>
      </c>
      <c r="I1475" s="1">
        <v>37</v>
      </c>
      <c r="J1475" s="1" t="s">
        <v>3764</v>
      </c>
      <c r="K1475" s="1" t="s">
        <v>9292</v>
      </c>
      <c r="L1475" s="1">
        <v>1</v>
      </c>
      <c r="M1475" s="1" t="s">
        <v>8621</v>
      </c>
      <c r="N1475" s="1" t="s">
        <v>8622</v>
      </c>
      <c r="T1475" s="1" t="s">
        <v>8806</v>
      </c>
      <c r="U1475" s="1" t="s">
        <v>110</v>
      </c>
      <c r="V1475" s="1" t="s">
        <v>4271</v>
      </c>
      <c r="W1475" s="1" t="s">
        <v>97</v>
      </c>
      <c r="X1475" s="1" t="s">
        <v>8983</v>
      </c>
      <c r="Y1475" s="1" t="s">
        <v>3765</v>
      </c>
      <c r="Z1475" s="1" t="s">
        <v>4512</v>
      </c>
      <c r="AC1475" s="1">
        <v>68</v>
      </c>
      <c r="AD1475" s="1" t="s">
        <v>311</v>
      </c>
      <c r="AE1475" s="1" t="s">
        <v>5191</v>
      </c>
      <c r="AJ1475" s="1" t="s">
        <v>17</v>
      </c>
      <c r="AK1475" s="1" t="s">
        <v>5254</v>
      </c>
      <c r="AL1475" s="1" t="s">
        <v>88</v>
      </c>
      <c r="AM1475" s="1" t="s">
        <v>7489</v>
      </c>
      <c r="AT1475" s="1" t="s">
        <v>110</v>
      </c>
      <c r="AU1475" s="1" t="s">
        <v>4271</v>
      </c>
      <c r="AV1475" s="1" t="s">
        <v>3031</v>
      </c>
      <c r="AW1475" s="1" t="s">
        <v>7500</v>
      </c>
      <c r="BG1475" s="1" t="s">
        <v>110</v>
      </c>
      <c r="BH1475" s="1" t="s">
        <v>4271</v>
      </c>
      <c r="BI1475" s="1" t="s">
        <v>3766</v>
      </c>
      <c r="BJ1475" s="1" t="s">
        <v>6041</v>
      </c>
      <c r="BK1475" s="1" t="s">
        <v>1304</v>
      </c>
      <c r="BL1475" s="1" t="s">
        <v>5334</v>
      </c>
      <c r="BM1475" s="1" t="s">
        <v>2930</v>
      </c>
      <c r="BN1475" s="1" t="s">
        <v>6514</v>
      </c>
      <c r="BO1475" s="1" t="s">
        <v>110</v>
      </c>
      <c r="BP1475" s="1" t="s">
        <v>4271</v>
      </c>
      <c r="BQ1475" s="1" t="s">
        <v>3655</v>
      </c>
      <c r="BR1475" s="1" t="s">
        <v>6942</v>
      </c>
      <c r="BS1475" s="1" t="s">
        <v>95</v>
      </c>
      <c r="BT1475" s="1" t="s">
        <v>5256</v>
      </c>
    </row>
    <row r="1476" spans="1:72" ht="13.5" customHeight="1">
      <c r="A1476" s="5" t="str">
        <f t="shared" si="75"/>
        <v>1861_화현내_0204</v>
      </c>
      <c r="B1476" s="1">
        <v>1861</v>
      </c>
      <c r="C1476" s="1" t="s">
        <v>9339</v>
      </c>
      <c r="D1476" s="1" t="s">
        <v>9340</v>
      </c>
      <c r="E1476" s="1">
        <v>1475</v>
      </c>
      <c r="F1476" s="1">
        <v>6</v>
      </c>
      <c r="G1476" s="1" t="s">
        <v>2529</v>
      </c>
      <c r="H1476" s="1" t="s">
        <v>4196</v>
      </c>
      <c r="I1476" s="1">
        <v>37</v>
      </c>
      <c r="L1476" s="1">
        <v>1</v>
      </c>
      <c r="M1476" s="1" t="s">
        <v>8621</v>
      </c>
      <c r="N1476" s="1" t="s">
        <v>8622</v>
      </c>
      <c r="S1476" s="1" t="s">
        <v>49</v>
      </c>
      <c r="T1476" s="1" t="s">
        <v>967</v>
      </c>
      <c r="W1476" s="1" t="s">
        <v>160</v>
      </c>
      <c r="X1476" s="1" t="s">
        <v>4340</v>
      </c>
      <c r="Y1476" s="1" t="s">
        <v>10</v>
      </c>
      <c r="Z1476" s="1" t="s">
        <v>4364</v>
      </c>
      <c r="AC1476" s="1">
        <v>68</v>
      </c>
      <c r="AJ1476" s="1" t="s">
        <v>17</v>
      </c>
      <c r="AK1476" s="1" t="s">
        <v>5254</v>
      </c>
      <c r="AL1476" s="1" t="s">
        <v>95</v>
      </c>
      <c r="AM1476" s="1" t="s">
        <v>5256</v>
      </c>
      <c r="AT1476" s="1" t="s">
        <v>105</v>
      </c>
      <c r="AU1476" s="1" t="s">
        <v>4280</v>
      </c>
      <c r="AV1476" s="1" t="s">
        <v>385</v>
      </c>
      <c r="AW1476" s="1" t="s">
        <v>5446</v>
      </c>
      <c r="BG1476" s="1" t="s">
        <v>105</v>
      </c>
      <c r="BH1476" s="1" t="s">
        <v>4280</v>
      </c>
      <c r="BI1476" s="1" t="s">
        <v>3767</v>
      </c>
      <c r="BJ1476" s="1" t="s">
        <v>6040</v>
      </c>
      <c r="BK1476" s="1" t="s">
        <v>105</v>
      </c>
      <c r="BL1476" s="1" t="s">
        <v>4280</v>
      </c>
      <c r="BM1476" s="1" t="s">
        <v>3768</v>
      </c>
      <c r="BN1476" s="1" t="s">
        <v>6522</v>
      </c>
      <c r="BO1476" s="1" t="s">
        <v>105</v>
      </c>
      <c r="BP1476" s="1" t="s">
        <v>4280</v>
      </c>
      <c r="BQ1476" s="1" t="s">
        <v>3769</v>
      </c>
      <c r="BR1476" s="1" t="s">
        <v>7835</v>
      </c>
      <c r="BS1476" s="1" t="s">
        <v>95</v>
      </c>
      <c r="BT1476" s="1" t="s">
        <v>5256</v>
      </c>
    </row>
    <row r="1477" spans="1:31" ht="13.5" customHeight="1">
      <c r="A1477" s="5" t="str">
        <f t="shared" si="75"/>
        <v>1861_화현내_0204</v>
      </c>
      <c r="B1477" s="1">
        <v>1861</v>
      </c>
      <c r="C1477" s="1" t="s">
        <v>9339</v>
      </c>
      <c r="D1477" s="1" t="s">
        <v>9340</v>
      </c>
      <c r="E1477" s="1">
        <v>1476</v>
      </c>
      <c r="F1477" s="1">
        <v>6</v>
      </c>
      <c r="G1477" s="1" t="s">
        <v>2529</v>
      </c>
      <c r="H1477" s="1" t="s">
        <v>4196</v>
      </c>
      <c r="I1477" s="1">
        <v>37</v>
      </c>
      <c r="L1477" s="1">
        <v>1</v>
      </c>
      <c r="M1477" s="1" t="s">
        <v>8621</v>
      </c>
      <c r="N1477" s="1" t="s">
        <v>8622</v>
      </c>
      <c r="S1477" s="1" t="s">
        <v>181</v>
      </c>
      <c r="T1477" s="1" t="s">
        <v>4259</v>
      </c>
      <c r="Y1477" s="1" t="s">
        <v>2145</v>
      </c>
      <c r="Z1477" s="1" t="s">
        <v>4511</v>
      </c>
      <c r="AC1477" s="1">
        <v>14</v>
      </c>
      <c r="AD1477" s="1" t="s">
        <v>118</v>
      </c>
      <c r="AE1477" s="1" t="s">
        <v>5227</v>
      </c>
    </row>
    <row r="1478" spans="1:31" ht="13.5" customHeight="1">
      <c r="A1478" s="5" t="str">
        <f t="shared" si="75"/>
        <v>1861_화현내_0204</v>
      </c>
      <c r="B1478" s="1">
        <v>1861</v>
      </c>
      <c r="C1478" s="1" t="s">
        <v>9339</v>
      </c>
      <c r="D1478" s="1" t="s">
        <v>9340</v>
      </c>
      <c r="E1478" s="1">
        <v>1477</v>
      </c>
      <c r="F1478" s="1">
        <v>6</v>
      </c>
      <c r="G1478" s="1" t="s">
        <v>2529</v>
      </c>
      <c r="H1478" s="1" t="s">
        <v>4196</v>
      </c>
      <c r="I1478" s="1">
        <v>37</v>
      </c>
      <c r="L1478" s="1">
        <v>1</v>
      </c>
      <c r="M1478" s="1" t="s">
        <v>8621</v>
      </c>
      <c r="N1478" s="1" t="s">
        <v>8622</v>
      </c>
      <c r="S1478" s="1" t="s">
        <v>181</v>
      </c>
      <c r="T1478" s="1" t="s">
        <v>4259</v>
      </c>
      <c r="Y1478" s="1" t="s">
        <v>1445</v>
      </c>
      <c r="Z1478" s="1" t="s">
        <v>4510</v>
      </c>
      <c r="AC1478" s="1">
        <v>11</v>
      </c>
      <c r="AD1478" s="1" t="s">
        <v>116</v>
      </c>
      <c r="AE1478" s="1" t="s">
        <v>5229</v>
      </c>
    </row>
    <row r="1479" spans="1:72" ht="13.5" customHeight="1">
      <c r="A1479" s="5" t="str">
        <f t="shared" si="75"/>
        <v>1861_화현내_0204</v>
      </c>
      <c r="B1479" s="1">
        <v>1861</v>
      </c>
      <c r="C1479" s="1" t="s">
        <v>9339</v>
      </c>
      <c r="D1479" s="1" t="s">
        <v>9340</v>
      </c>
      <c r="E1479" s="1">
        <v>1478</v>
      </c>
      <c r="F1479" s="1">
        <v>6</v>
      </c>
      <c r="G1479" s="1" t="s">
        <v>2529</v>
      </c>
      <c r="H1479" s="1" t="s">
        <v>4196</v>
      </c>
      <c r="I1479" s="1">
        <v>37</v>
      </c>
      <c r="L1479" s="1">
        <v>2</v>
      </c>
      <c r="M1479" s="1" t="s">
        <v>8623</v>
      </c>
      <c r="N1479" s="1" t="s">
        <v>8624</v>
      </c>
      <c r="T1479" s="1" t="s">
        <v>8935</v>
      </c>
      <c r="U1479" s="1" t="s">
        <v>110</v>
      </c>
      <c r="V1479" s="1" t="s">
        <v>4271</v>
      </c>
      <c r="W1479" s="1" t="s">
        <v>290</v>
      </c>
      <c r="X1479" s="1" t="s">
        <v>4337</v>
      </c>
      <c r="Y1479" s="1" t="s">
        <v>3770</v>
      </c>
      <c r="Z1479" s="1" t="s">
        <v>4509</v>
      </c>
      <c r="AC1479" s="1">
        <v>21</v>
      </c>
      <c r="AJ1479" s="1" t="s">
        <v>17</v>
      </c>
      <c r="AK1479" s="1" t="s">
        <v>5254</v>
      </c>
      <c r="AL1479" s="1" t="s">
        <v>130</v>
      </c>
      <c r="AM1479" s="1" t="s">
        <v>5257</v>
      </c>
      <c r="AT1479" s="1" t="s">
        <v>110</v>
      </c>
      <c r="AU1479" s="1" t="s">
        <v>4271</v>
      </c>
      <c r="AV1479" s="1" t="s">
        <v>3771</v>
      </c>
      <c r="AW1479" s="1" t="s">
        <v>5445</v>
      </c>
      <c r="BG1479" s="1" t="s">
        <v>110</v>
      </c>
      <c r="BH1479" s="1" t="s">
        <v>4271</v>
      </c>
      <c r="BM1479" s="1" t="s">
        <v>2713</v>
      </c>
      <c r="BN1479" s="1" t="s">
        <v>6042</v>
      </c>
      <c r="BQ1479" s="1" t="s">
        <v>3772</v>
      </c>
      <c r="BR1479" s="1" t="s">
        <v>7767</v>
      </c>
      <c r="BS1479" s="1" t="s">
        <v>74</v>
      </c>
      <c r="BT1479" s="1" t="s">
        <v>4740</v>
      </c>
    </row>
    <row r="1480" spans="1:29" ht="13.5" customHeight="1">
      <c r="A1480" s="5" t="str">
        <f t="shared" si="75"/>
        <v>1861_화현내_0204</v>
      </c>
      <c r="B1480" s="1">
        <v>1861</v>
      </c>
      <c r="C1480" s="1" t="s">
        <v>9339</v>
      </c>
      <c r="D1480" s="1" t="s">
        <v>9340</v>
      </c>
      <c r="E1480" s="1">
        <v>1479</v>
      </c>
      <c r="F1480" s="1">
        <v>6</v>
      </c>
      <c r="G1480" s="1" t="s">
        <v>2529</v>
      </c>
      <c r="H1480" s="1" t="s">
        <v>4196</v>
      </c>
      <c r="I1480" s="1">
        <v>37</v>
      </c>
      <c r="L1480" s="1">
        <v>2</v>
      </c>
      <c r="M1480" s="1" t="s">
        <v>8623</v>
      </c>
      <c r="N1480" s="1" t="s">
        <v>8624</v>
      </c>
      <c r="S1480" s="1" t="s">
        <v>96</v>
      </c>
      <c r="T1480" s="1" t="s">
        <v>4261</v>
      </c>
      <c r="Y1480" s="1" t="s">
        <v>10</v>
      </c>
      <c r="Z1480" s="1" t="s">
        <v>4364</v>
      </c>
      <c r="AC1480" s="1">
        <v>47</v>
      </c>
    </row>
    <row r="1481" spans="1:29" ht="13.5" customHeight="1">
      <c r="A1481" s="5" t="str">
        <f t="shared" si="75"/>
        <v>1861_화현내_0204</v>
      </c>
      <c r="B1481" s="1">
        <v>1861</v>
      </c>
      <c r="C1481" s="1" t="s">
        <v>9339</v>
      </c>
      <c r="D1481" s="1" t="s">
        <v>9340</v>
      </c>
      <c r="E1481" s="1">
        <v>1480</v>
      </c>
      <c r="F1481" s="1">
        <v>6</v>
      </c>
      <c r="G1481" s="1" t="s">
        <v>2529</v>
      </c>
      <c r="H1481" s="1" t="s">
        <v>4196</v>
      </c>
      <c r="I1481" s="1">
        <v>37</v>
      </c>
      <c r="L1481" s="1">
        <v>2</v>
      </c>
      <c r="M1481" s="1" t="s">
        <v>8623</v>
      </c>
      <c r="N1481" s="1" t="s">
        <v>8624</v>
      </c>
      <c r="S1481" s="1" t="s">
        <v>131</v>
      </c>
      <c r="T1481" s="1" t="s">
        <v>4263</v>
      </c>
      <c r="Y1481" s="1" t="s">
        <v>3773</v>
      </c>
      <c r="Z1481" s="1" t="s">
        <v>4508</v>
      </c>
      <c r="AC1481" s="1">
        <v>16</v>
      </c>
    </row>
    <row r="1482" spans="1:29" ht="13.5" customHeight="1">
      <c r="A1482" s="5" t="str">
        <f t="shared" si="75"/>
        <v>1861_화현내_0204</v>
      </c>
      <c r="B1482" s="1">
        <v>1861</v>
      </c>
      <c r="C1482" s="1" t="s">
        <v>9339</v>
      </c>
      <c r="D1482" s="1" t="s">
        <v>9340</v>
      </c>
      <c r="E1482" s="1">
        <v>1481</v>
      </c>
      <c r="F1482" s="1">
        <v>6</v>
      </c>
      <c r="G1482" s="1" t="s">
        <v>2529</v>
      </c>
      <c r="H1482" s="1" t="s">
        <v>4196</v>
      </c>
      <c r="I1482" s="1">
        <v>37</v>
      </c>
      <c r="L1482" s="1">
        <v>2</v>
      </c>
      <c r="M1482" s="1" t="s">
        <v>8623</v>
      </c>
      <c r="N1482" s="1" t="s">
        <v>8624</v>
      </c>
      <c r="S1482" s="1" t="s">
        <v>131</v>
      </c>
      <c r="T1482" s="1" t="s">
        <v>4263</v>
      </c>
      <c r="Y1482" s="1" t="s">
        <v>3774</v>
      </c>
      <c r="Z1482" s="1" t="s">
        <v>4507</v>
      </c>
      <c r="AC1482" s="1">
        <v>13</v>
      </c>
    </row>
    <row r="1483" spans="1:72" ht="13.5" customHeight="1">
      <c r="A1483" s="5" t="str">
        <f t="shared" si="75"/>
        <v>1861_화현내_0204</v>
      </c>
      <c r="B1483" s="1">
        <v>1861</v>
      </c>
      <c r="C1483" s="1" t="s">
        <v>9339</v>
      </c>
      <c r="D1483" s="1" t="s">
        <v>9340</v>
      </c>
      <c r="E1483" s="1">
        <v>1482</v>
      </c>
      <c r="F1483" s="1">
        <v>6</v>
      </c>
      <c r="G1483" s="1" t="s">
        <v>2529</v>
      </c>
      <c r="H1483" s="1" t="s">
        <v>4196</v>
      </c>
      <c r="I1483" s="1">
        <v>37</v>
      </c>
      <c r="L1483" s="1">
        <v>3</v>
      </c>
      <c r="M1483" s="1" t="s">
        <v>3764</v>
      </c>
      <c r="N1483" s="1" t="s">
        <v>7431</v>
      </c>
      <c r="T1483" s="1" t="s">
        <v>9293</v>
      </c>
      <c r="U1483" s="1" t="s">
        <v>110</v>
      </c>
      <c r="V1483" s="1" t="s">
        <v>4271</v>
      </c>
      <c r="W1483" s="1" t="s">
        <v>139</v>
      </c>
      <c r="X1483" s="1" t="s">
        <v>9294</v>
      </c>
      <c r="Y1483" s="1" t="s">
        <v>3775</v>
      </c>
      <c r="Z1483" s="1" t="s">
        <v>7467</v>
      </c>
      <c r="AC1483" s="1">
        <v>28</v>
      </c>
      <c r="AD1483" s="1" t="s">
        <v>575</v>
      </c>
      <c r="AE1483" s="1" t="s">
        <v>5211</v>
      </c>
      <c r="AJ1483" s="1" t="s">
        <v>17</v>
      </c>
      <c r="AK1483" s="1" t="s">
        <v>5254</v>
      </c>
      <c r="AL1483" s="1" t="s">
        <v>141</v>
      </c>
      <c r="AM1483" s="1" t="s">
        <v>5296</v>
      </c>
      <c r="AT1483" s="1" t="s">
        <v>110</v>
      </c>
      <c r="AU1483" s="1" t="s">
        <v>4271</v>
      </c>
      <c r="AV1483" s="1" t="s">
        <v>3776</v>
      </c>
      <c r="AW1483" s="1" t="s">
        <v>5444</v>
      </c>
      <c r="BG1483" s="1" t="s">
        <v>110</v>
      </c>
      <c r="BH1483" s="1" t="s">
        <v>4271</v>
      </c>
      <c r="BI1483" s="1" t="s">
        <v>3205</v>
      </c>
      <c r="BJ1483" s="1" t="s">
        <v>5546</v>
      </c>
      <c r="BK1483" s="1" t="s">
        <v>110</v>
      </c>
      <c r="BL1483" s="1" t="s">
        <v>4271</v>
      </c>
      <c r="BM1483" s="1" t="s">
        <v>3206</v>
      </c>
      <c r="BN1483" s="1" t="s">
        <v>6116</v>
      </c>
      <c r="BO1483" s="1" t="s">
        <v>1394</v>
      </c>
      <c r="BP1483" s="1" t="s">
        <v>4320</v>
      </c>
      <c r="BQ1483" s="1" t="s">
        <v>3777</v>
      </c>
      <c r="BR1483" s="1" t="s">
        <v>6941</v>
      </c>
      <c r="BS1483" s="1" t="s">
        <v>465</v>
      </c>
      <c r="BT1483" s="1" t="s">
        <v>5266</v>
      </c>
    </row>
    <row r="1484" spans="1:72" ht="13.5" customHeight="1">
      <c r="A1484" s="5" t="str">
        <f t="shared" si="75"/>
        <v>1861_화현내_0204</v>
      </c>
      <c r="B1484" s="1">
        <v>1861</v>
      </c>
      <c r="C1484" s="1" t="s">
        <v>9339</v>
      </c>
      <c r="D1484" s="1" t="s">
        <v>9340</v>
      </c>
      <c r="E1484" s="1">
        <v>1483</v>
      </c>
      <c r="F1484" s="1">
        <v>6</v>
      </c>
      <c r="G1484" s="1" t="s">
        <v>2529</v>
      </c>
      <c r="H1484" s="1" t="s">
        <v>4196</v>
      </c>
      <c r="I1484" s="1">
        <v>37</v>
      </c>
      <c r="L1484" s="1">
        <v>3</v>
      </c>
      <c r="M1484" s="1" t="s">
        <v>3764</v>
      </c>
      <c r="N1484" s="1" t="s">
        <v>7431</v>
      </c>
      <c r="S1484" s="1" t="s">
        <v>49</v>
      </c>
      <c r="T1484" s="1" t="s">
        <v>967</v>
      </c>
      <c r="W1484" s="1" t="s">
        <v>135</v>
      </c>
      <c r="X1484" s="1" t="s">
        <v>9295</v>
      </c>
      <c r="Y1484" s="1" t="s">
        <v>10</v>
      </c>
      <c r="Z1484" s="1" t="s">
        <v>4364</v>
      </c>
      <c r="AC1484" s="1">
        <v>25</v>
      </c>
      <c r="AD1484" s="1" t="s">
        <v>81</v>
      </c>
      <c r="AE1484" s="1" t="s">
        <v>5240</v>
      </c>
      <c r="AJ1484" s="1" t="s">
        <v>17</v>
      </c>
      <c r="AK1484" s="1" t="s">
        <v>5254</v>
      </c>
      <c r="AL1484" s="1" t="s">
        <v>3778</v>
      </c>
      <c r="AM1484" s="1" t="s">
        <v>7496</v>
      </c>
      <c r="AT1484" s="1" t="s">
        <v>105</v>
      </c>
      <c r="AU1484" s="1" t="s">
        <v>4280</v>
      </c>
      <c r="AV1484" s="1" t="s">
        <v>3779</v>
      </c>
      <c r="AW1484" s="1" t="s">
        <v>5443</v>
      </c>
      <c r="BG1484" s="1" t="s">
        <v>105</v>
      </c>
      <c r="BH1484" s="1" t="s">
        <v>4280</v>
      </c>
      <c r="BI1484" s="1" t="s">
        <v>3780</v>
      </c>
      <c r="BJ1484" s="1" t="s">
        <v>6039</v>
      </c>
      <c r="BK1484" s="1" t="s">
        <v>105</v>
      </c>
      <c r="BL1484" s="1" t="s">
        <v>4280</v>
      </c>
      <c r="BM1484" s="1" t="s">
        <v>3781</v>
      </c>
      <c r="BN1484" s="1" t="s">
        <v>6521</v>
      </c>
      <c r="BO1484" s="1" t="s">
        <v>105</v>
      </c>
      <c r="BP1484" s="1" t="s">
        <v>4280</v>
      </c>
      <c r="BQ1484" s="1" t="s">
        <v>3782</v>
      </c>
      <c r="BR1484" s="1" t="s">
        <v>7552</v>
      </c>
      <c r="BS1484" s="1" t="s">
        <v>88</v>
      </c>
      <c r="BT1484" s="1" t="s">
        <v>7489</v>
      </c>
    </row>
    <row r="1485" spans="1:31" ht="13.5" customHeight="1">
      <c r="A1485" s="5" t="str">
        <f t="shared" si="75"/>
        <v>1861_화현내_0204</v>
      </c>
      <c r="B1485" s="1">
        <v>1861</v>
      </c>
      <c r="C1485" s="1" t="s">
        <v>9339</v>
      </c>
      <c r="D1485" s="1" t="s">
        <v>9340</v>
      </c>
      <c r="E1485" s="1">
        <v>1484</v>
      </c>
      <c r="F1485" s="1">
        <v>6</v>
      </c>
      <c r="G1485" s="1" t="s">
        <v>2529</v>
      </c>
      <c r="H1485" s="1" t="s">
        <v>4196</v>
      </c>
      <c r="I1485" s="1">
        <v>37</v>
      </c>
      <c r="L1485" s="1">
        <v>3</v>
      </c>
      <c r="M1485" s="1" t="s">
        <v>3764</v>
      </c>
      <c r="N1485" s="1" t="s">
        <v>7431</v>
      </c>
      <c r="S1485" s="1" t="s">
        <v>96</v>
      </c>
      <c r="T1485" s="1" t="s">
        <v>4261</v>
      </c>
      <c r="W1485" s="1" t="s">
        <v>533</v>
      </c>
      <c r="X1485" s="1" t="s">
        <v>4359</v>
      </c>
      <c r="Y1485" s="1" t="s">
        <v>10</v>
      </c>
      <c r="Z1485" s="1" t="s">
        <v>4364</v>
      </c>
      <c r="AC1485" s="1">
        <v>57</v>
      </c>
      <c r="AD1485" s="1" t="s">
        <v>623</v>
      </c>
      <c r="AE1485" s="1" t="s">
        <v>5222</v>
      </c>
    </row>
    <row r="1486" spans="1:72" ht="13.5" customHeight="1">
      <c r="A1486" s="5" t="str">
        <f t="shared" si="75"/>
        <v>1861_화현내_0204</v>
      </c>
      <c r="B1486" s="1">
        <v>1861</v>
      </c>
      <c r="C1486" s="1" t="s">
        <v>9339</v>
      </c>
      <c r="D1486" s="1" t="s">
        <v>9340</v>
      </c>
      <c r="E1486" s="1">
        <v>1485</v>
      </c>
      <c r="F1486" s="1">
        <v>6</v>
      </c>
      <c r="G1486" s="1" t="s">
        <v>2529</v>
      </c>
      <c r="H1486" s="1" t="s">
        <v>4196</v>
      </c>
      <c r="I1486" s="1">
        <v>37</v>
      </c>
      <c r="L1486" s="1">
        <v>4</v>
      </c>
      <c r="M1486" s="1" t="s">
        <v>8625</v>
      </c>
      <c r="N1486" s="1" t="s">
        <v>8626</v>
      </c>
      <c r="O1486" s="1" t="s">
        <v>6</v>
      </c>
      <c r="P1486" s="1" t="s">
        <v>4255</v>
      </c>
      <c r="T1486" s="1" t="s">
        <v>9296</v>
      </c>
      <c r="U1486" s="1" t="s">
        <v>37</v>
      </c>
      <c r="V1486" s="1" t="s">
        <v>4283</v>
      </c>
      <c r="W1486" s="1" t="s">
        <v>549</v>
      </c>
      <c r="X1486" s="1" t="s">
        <v>4336</v>
      </c>
      <c r="Y1486" s="1" t="s">
        <v>3783</v>
      </c>
      <c r="Z1486" s="1" t="s">
        <v>4506</v>
      </c>
      <c r="AC1486" s="1">
        <v>64</v>
      </c>
      <c r="AD1486" s="1" t="s">
        <v>755</v>
      </c>
      <c r="AE1486" s="1" t="s">
        <v>5205</v>
      </c>
      <c r="AJ1486" s="1" t="s">
        <v>17</v>
      </c>
      <c r="AK1486" s="1" t="s">
        <v>5254</v>
      </c>
      <c r="AL1486" s="1" t="s">
        <v>180</v>
      </c>
      <c r="AM1486" s="1" t="s">
        <v>5255</v>
      </c>
      <c r="AT1486" s="1" t="s">
        <v>42</v>
      </c>
      <c r="AU1486" s="1" t="s">
        <v>5332</v>
      </c>
      <c r="AV1486" s="1" t="s">
        <v>3784</v>
      </c>
      <c r="AW1486" s="1" t="s">
        <v>5442</v>
      </c>
      <c r="BG1486" s="1" t="s">
        <v>42</v>
      </c>
      <c r="BH1486" s="1" t="s">
        <v>5332</v>
      </c>
      <c r="BI1486" s="1" t="s">
        <v>9297</v>
      </c>
      <c r="BJ1486" s="1" t="s">
        <v>6038</v>
      </c>
      <c r="BK1486" s="1" t="s">
        <v>42</v>
      </c>
      <c r="BL1486" s="1" t="s">
        <v>5332</v>
      </c>
      <c r="BM1486" s="1" t="s">
        <v>3785</v>
      </c>
      <c r="BN1486" s="1" t="s">
        <v>6520</v>
      </c>
      <c r="BO1486" s="1" t="s">
        <v>42</v>
      </c>
      <c r="BP1486" s="1" t="s">
        <v>5332</v>
      </c>
      <c r="BQ1486" s="1" t="s">
        <v>3786</v>
      </c>
      <c r="BR1486" s="1" t="s">
        <v>7568</v>
      </c>
      <c r="BS1486" s="1" t="s">
        <v>88</v>
      </c>
      <c r="BT1486" s="1" t="s">
        <v>7489</v>
      </c>
    </row>
    <row r="1487" spans="1:72" ht="13.5" customHeight="1">
      <c r="A1487" s="5" t="str">
        <f t="shared" si="75"/>
        <v>1861_화현내_0204</v>
      </c>
      <c r="B1487" s="1">
        <v>1861</v>
      </c>
      <c r="C1487" s="1" t="s">
        <v>9339</v>
      </c>
      <c r="D1487" s="1" t="s">
        <v>9340</v>
      </c>
      <c r="E1487" s="1">
        <v>1486</v>
      </c>
      <c r="F1487" s="1">
        <v>6</v>
      </c>
      <c r="G1487" s="1" t="s">
        <v>2529</v>
      </c>
      <c r="H1487" s="1" t="s">
        <v>4196</v>
      </c>
      <c r="I1487" s="1">
        <v>37</v>
      </c>
      <c r="L1487" s="1">
        <v>4</v>
      </c>
      <c r="M1487" s="1" t="s">
        <v>8625</v>
      </c>
      <c r="N1487" s="1" t="s">
        <v>8626</v>
      </c>
      <c r="S1487" s="1" t="s">
        <v>49</v>
      </c>
      <c r="T1487" s="1" t="s">
        <v>967</v>
      </c>
      <c r="W1487" s="1" t="s">
        <v>173</v>
      </c>
      <c r="X1487" s="1" t="s">
        <v>4358</v>
      </c>
      <c r="Y1487" s="1" t="s">
        <v>51</v>
      </c>
      <c r="Z1487" s="1" t="s">
        <v>4387</v>
      </c>
      <c r="AC1487" s="1">
        <v>53</v>
      </c>
      <c r="AD1487" s="1" t="s">
        <v>103</v>
      </c>
      <c r="AE1487" s="1" t="s">
        <v>5215</v>
      </c>
      <c r="AJ1487" s="1" t="s">
        <v>17</v>
      </c>
      <c r="AK1487" s="1" t="s">
        <v>5254</v>
      </c>
      <c r="AL1487" s="1" t="s">
        <v>175</v>
      </c>
      <c r="AM1487" s="1" t="s">
        <v>5277</v>
      </c>
      <c r="AT1487" s="1" t="s">
        <v>42</v>
      </c>
      <c r="AU1487" s="1" t="s">
        <v>5332</v>
      </c>
      <c r="AV1487" s="1" t="s">
        <v>3787</v>
      </c>
      <c r="AW1487" s="1" t="s">
        <v>5441</v>
      </c>
      <c r="BG1487" s="1" t="s">
        <v>42</v>
      </c>
      <c r="BH1487" s="1" t="s">
        <v>5332</v>
      </c>
      <c r="BI1487" s="1" t="s">
        <v>3788</v>
      </c>
      <c r="BJ1487" s="1" t="s">
        <v>4632</v>
      </c>
      <c r="BK1487" s="1" t="s">
        <v>42</v>
      </c>
      <c r="BL1487" s="1" t="s">
        <v>5332</v>
      </c>
      <c r="BM1487" s="1" t="s">
        <v>3633</v>
      </c>
      <c r="BN1487" s="1" t="s">
        <v>4773</v>
      </c>
      <c r="BO1487" s="1" t="s">
        <v>42</v>
      </c>
      <c r="BP1487" s="1" t="s">
        <v>5332</v>
      </c>
      <c r="BQ1487" s="1" t="s">
        <v>3789</v>
      </c>
      <c r="BR1487" s="1" t="s">
        <v>6940</v>
      </c>
      <c r="BS1487" s="1" t="s">
        <v>388</v>
      </c>
      <c r="BT1487" s="1" t="s">
        <v>5267</v>
      </c>
    </row>
    <row r="1488" spans="1:31" ht="13.5" customHeight="1">
      <c r="A1488" s="5" t="str">
        <f t="shared" si="75"/>
        <v>1861_화현내_0204</v>
      </c>
      <c r="B1488" s="1">
        <v>1861</v>
      </c>
      <c r="C1488" s="1" t="s">
        <v>9339</v>
      </c>
      <c r="D1488" s="1" t="s">
        <v>9340</v>
      </c>
      <c r="E1488" s="1">
        <v>1487</v>
      </c>
      <c r="F1488" s="1">
        <v>6</v>
      </c>
      <c r="G1488" s="1" t="s">
        <v>2529</v>
      </c>
      <c r="H1488" s="1" t="s">
        <v>4196</v>
      </c>
      <c r="I1488" s="1">
        <v>37</v>
      </c>
      <c r="L1488" s="1">
        <v>4</v>
      </c>
      <c r="M1488" s="1" t="s">
        <v>8625</v>
      </c>
      <c r="N1488" s="1" t="s">
        <v>8626</v>
      </c>
      <c r="S1488" s="1" t="s">
        <v>181</v>
      </c>
      <c r="T1488" s="1" t="s">
        <v>4259</v>
      </c>
      <c r="Y1488" s="1" t="s">
        <v>3790</v>
      </c>
      <c r="Z1488" s="1" t="s">
        <v>4505</v>
      </c>
      <c r="AC1488" s="1">
        <v>33</v>
      </c>
      <c r="AD1488" s="1" t="s">
        <v>778</v>
      </c>
      <c r="AE1488" s="1" t="s">
        <v>5236</v>
      </c>
    </row>
    <row r="1489" spans="1:72" ht="13.5" customHeight="1">
      <c r="A1489" s="5" t="str">
        <f t="shared" si="75"/>
        <v>1861_화현내_0204</v>
      </c>
      <c r="B1489" s="1">
        <v>1861</v>
      </c>
      <c r="C1489" s="1" t="s">
        <v>9339</v>
      </c>
      <c r="D1489" s="1" t="s">
        <v>9340</v>
      </c>
      <c r="E1489" s="1">
        <v>1488</v>
      </c>
      <c r="F1489" s="1">
        <v>6</v>
      </c>
      <c r="G1489" s="1" t="s">
        <v>2529</v>
      </c>
      <c r="H1489" s="1" t="s">
        <v>4196</v>
      </c>
      <c r="I1489" s="1">
        <v>37</v>
      </c>
      <c r="L1489" s="1">
        <v>5</v>
      </c>
      <c r="M1489" s="1" t="s">
        <v>8627</v>
      </c>
      <c r="N1489" s="1" t="s">
        <v>8628</v>
      </c>
      <c r="T1489" s="1" t="s">
        <v>9010</v>
      </c>
      <c r="U1489" s="1" t="s">
        <v>110</v>
      </c>
      <c r="V1489" s="1" t="s">
        <v>4271</v>
      </c>
      <c r="W1489" s="1" t="s">
        <v>160</v>
      </c>
      <c r="X1489" s="1" t="s">
        <v>4340</v>
      </c>
      <c r="Y1489" s="1" t="s">
        <v>3791</v>
      </c>
      <c r="Z1489" s="1" t="s">
        <v>4504</v>
      </c>
      <c r="AC1489" s="1">
        <v>52</v>
      </c>
      <c r="AD1489" s="1" t="s">
        <v>120</v>
      </c>
      <c r="AE1489" s="1" t="s">
        <v>5232</v>
      </c>
      <c r="AJ1489" s="1" t="s">
        <v>17</v>
      </c>
      <c r="AK1489" s="1" t="s">
        <v>5254</v>
      </c>
      <c r="AL1489" s="1" t="s">
        <v>95</v>
      </c>
      <c r="AM1489" s="1" t="s">
        <v>5256</v>
      </c>
      <c r="AT1489" s="1" t="s">
        <v>110</v>
      </c>
      <c r="AU1489" s="1" t="s">
        <v>4271</v>
      </c>
      <c r="AV1489" s="1" t="s">
        <v>3233</v>
      </c>
      <c r="AW1489" s="1" t="s">
        <v>5436</v>
      </c>
      <c r="BG1489" s="1" t="s">
        <v>528</v>
      </c>
      <c r="BH1489" s="1" t="s">
        <v>5335</v>
      </c>
      <c r="BI1489" s="1" t="s">
        <v>2043</v>
      </c>
      <c r="BJ1489" s="1" t="s">
        <v>5552</v>
      </c>
      <c r="BK1489" s="1" t="s">
        <v>1304</v>
      </c>
      <c r="BL1489" s="1" t="s">
        <v>5334</v>
      </c>
      <c r="BM1489" s="1" t="s">
        <v>3676</v>
      </c>
      <c r="BN1489" s="1" t="s">
        <v>6516</v>
      </c>
      <c r="BO1489" s="1" t="s">
        <v>105</v>
      </c>
      <c r="BP1489" s="1" t="s">
        <v>4280</v>
      </c>
      <c r="BQ1489" s="1" t="s">
        <v>3792</v>
      </c>
      <c r="BR1489" s="1" t="s">
        <v>6934</v>
      </c>
      <c r="BS1489" s="1" t="s">
        <v>48</v>
      </c>
      <c r="BT1489" s="1" t="s">
        <v>5276</v>
      </c>
    </row>
    <row r="1490" spans="1:72" ht="13.5" customHeight="1">
      <c r="A1490" s="5" t="str">
        <f t="shared" si="75"/>
        <v>1861_화현내_0204</v>
      </c>
      <c r="B1490" s="1">
        <v>1861</v>
      </c>
      <c r="C1490" s="1" t="s">
        <v>9339</v>
      </c>
      <c r="D1490" s="1" t="s">
        <v>9340</v>
      </c>
      <c r="E1490" s="1">
        <v>1489</v>
      </c>
      <c r="F1490" s="1">
        <v>6</v>
      </c>
      <c r="G1490" s="1" t="s">
        <v>2529</v>
      </c>
      <c r="H1490" s="1" t="s">
        <v>4196</v>
      </c>
      <c r="I1490" s="1">
        <v>37</v>
      </c>
      <c r="L1490" s="1">
        <v>5</v>
      </c>
      <c r="M1490" s="1" t="s">
        <v>8627</v>
      </c>
      <c r="N1490" s="1" t="s">
        <v>8628</v>
      </c>
      <c r="S1490" s="1" t="s">
        <v>49</v>
      </c>
      <c r="T1490" s="1" t="s">
        <v>967</v>
      </c>
      <c r="W1490" s="1" t="s">
        <v>72</v>
      </c>
      <c r="X1490" s="1" t="s">
        <v>4341</v>
      </c>
      <c r="Y1490" s="1" t="s">
        <v>10</v>
      </c>
      <c r="Z1490" s="1" t="s">
        <v>4364</v>
      </c>
      <c r="AC1490" s="1">
        <v>52</v>
      </c>
      <c r="AJ1490" s="1" t="s">
        <v>17</v>
      </c>
      <c r="AK1490" s="1" t="s">
        <v>5254</v>
      </c>
      <c r="AL1490" s="1" t="s">
        <v>74</v>
      </c>
      <c r="AM1490" s="1" t="s">
        <v>4740</v>
      </c>
      <c r="AT1490" s="1" t="s">
        <v>105</v>
      </c>
      <c r="AU1490" s="1" t="s">
        <v>4280</v>
      </c>
      <c r="AV1490" s="1" t="s">
        <v>3480</v>
      </c>
      <c r="AW1490" s="1" t="s">
        <v>5560</v>
      </c>
      <c r="BG1490" s="1" t="s">
        <v>105</v>
      </c>
      <c r="BH1490" s="1" t="s">
        <v>4280</v>
      </c>
      <c r="BI1490" s="1" t="s">
        <v>3793</v>
      </c>
      <c r="BJ1490" s="1" t="s">
        <v>6037</v>
      </c>
      <c r="BK1490" s="1" t="s">
        <v>105</v>
      </c>
      <c r="BL1490" s="1" t="s">
        <v>4280</v>
      </c>
      <c r="BM1490" s="1" t="s">
        <v>3794</v>
      </c>
      <c r="BN1490" s="1" t="s">
        <v>6519</v>
      </c>
      <c r="BO1490" s="1" t="s">
        <v>105</v>
      </c>
      <c r="BP1490" s="1" t="s">
        <v>4280</v>
      </c>
      <c r="BQ1490" s="1" t="s">
        <v>3795</v>
      </c>
      <c r="BR1490" s="1" t="s">
        <v>7875</v>
      </c>
      <c r="BS1490" s="1" t="s">
        <v>672</v>
      </c>
      <c r="BT1490" s="1" t="s">
        <v>5300</v>
      </c>
    </row>
    <row r="1491" spans="1:31" ht="13.5" customHeight="1">
      <c r="A1491" s="5" t="str">
        <f t="shared" si="75"/>
        <v>1861_화현내_0204</v>
      </c>
      <c r="B1491" s="1">
        <v>1861</v>
      </c>
      <c r="C1491" s="1" t="s">
        <v>9339</v>
      </c>
      <c r="D1491" s="1" t="s">
        <v>9340</v>
      </c>
      <c r="E1491" s="1">
        <v>1490</v>
      </c>
      <c r="F1491" s="1">
        <v>6</v>
      </c>
      <c r="G1491" s="1" t="s">
        <v>2529</v>
      </c>
      <c r="H1491" s="1" t="s">
        <v>4196</v>
      </c>
      <c r="I1491" s="1">
        <v>37</v>
      </c>
      <c r="L1491" s="1">
        <v>5</v>
      </c>
      <c r="M1491" s="1" t="s">
        <v>8627</v>
      </c>
      <c r="N1491" s="1" t="s">
        <v>8628</v>
      </c>
      <c r="S1491" s="1" t="s">
        <v>181</v>
      </c>
      <c r="T1491" s="1" t="s">
        <v>4259</v>
      </c>
      <c r="Y1491" s="1" t="s">
        <v>3796</v>
      </c>
      <c r="Z1491" s="1" t="s">
        <v>4503</v>
      </c>
      <c r="AC1491" s="1">
        <v>10</v>
      </c>
      <c r="AD1491" s="1" t="s">
        <v>693</v>
      </c>
      <c r="AE1491" s="1" t="s">
        <v>5213</v>
      </c>
    </row>
    <row r="1492" spans="1:72" ht="13.5" customHeight="1">
      <c r="A1492" s="5" t="str">
        <f aca="true" t="shared" si="76" ref="A1492:A1510">HYPERLINK("http://kyu.snu.ac.kr/sdhj/index.jsp?type=hj/GK14782_00IH_0001_0205.jpg","1861_화현내_0205")</f>
        <v>1861_화현내_0205</v>
      </c>
      <c r="B1492" s="1">
        <v>1861</v>
      </c>
      <c r="C1492" s="1" t="s">
        <v>9339</v>
      </c>
      <c r="D1492" s="1" t="s">
        <v>9340</v>
      </c>
      <c r="E1492" s="1">
        <v>1491</v>
      </c>
      <c r="F1492" s="1">
        <v>6</v>
      </c>
      <c r="G1492" s="1" t="s">
        <v>2529</v>
      </c>
      <c r="H1492" s="1" t="s">
        <v>4196</v>
      </c>
      <c r="I1492" s="1">
        <v>38</v>
      </c>
      <c r="J1492" s="1" t="s">
        <v>3797</v>
      </c>
      <c r="K1492" s="1" t="s">
        <v>7428</v>
      </c>
      <c r="L1492" s="1">
        <v>1</v>
      </c>
      <c r="M1492" s="1" t="s">
        <v>8629</v>
      </c>
      <c r="N1492" s="1" t="s">
        <v>8630</v>
      </c>
      <c r="T1492" s="1" t="s">
        <v>9298</v>
      </c>
      <c r="U1492" s="1" t="s">
        <v>110</v>
      </c>
      <c r="V1492" s="1" t="s">
        <v>4271</v>
      </c>
      <c r="W1492" s="1" t="s">
        <v>97</v>
      </c>
      <c r="X1492" s="1" t="s">
        <v>9299</v>
      </c>
      <c r="Y1492" s="1" t="s">
        <v>3798</v>
      </c>
      <c r="Z1492" s="1" t="s">
        <v>4502</v>
      </c>
      <c r="AC1492" s="1">
        <v>40</v>
      </c>
      <c r="AD1492" s="1" t="s">
        <v>40</v>
      </c>
      <c r="AE1492" s="1" t="s">
        <v>5219</v>
      </c>
      <c r="AJ1492" s="1" t="s">
        <v>17</v>
      </c>
      <c r="AK1492" s="1" t="s">
        <v>5254</v>
      </c>
      <c r="AL1492" s="1" t="s">
        <v>88</v>
      </c>
      <c r="AM1492" s="1" t="s">
        <v>7489</v>
      </c>
      <c r="AT1492" s="1" t="s">
        <v>110</v>
      </c>
      <c r="AU1492" s="1" t="s">
        <v>4271</v>
      </c>
      <c r="AV1492" s="1" t="s">
        <v>3739</v>
      </c>
      <c r="AW1492" s="1" t="s">
        <v>4521</v>
      </c>
      <c r="BG1492" s="1" t="s">
        <v>110</v>
      </c>
      <c r="BH1492" s="1" t="s">
        <v>4271</v>
      </c>
      <c r="BI1492" s="1" t="s">
        <v>1313</v>
      </c>
      <c r="BJ1492" s="1" t="s">
        <v>5038</v>
      </c>
      <c r="BK1492" s="1" t="s">
        <v>110</v>
      </c>
      <c r="BL1492" s="1" t="s">
        <v>4271</v>
      </c>
      <c r="BM1492" s="1" t="s">
        <v>128</v>
      </c>
      <c r="BN1492" s="1" t="s">
        <v>6027</v>
      </c>
      <c r="BO1492" s="1" t="s">
        <v>110</v>
      </c>
      <c r="BP1492" s="1" t="s">
        <v>4271</v>
      </c>
      <c r="BQ1492" s="1" t="s">
        <v>3799</v>
      </c>
      <c r="BR1492" s="1" t="s">
        <v>6939</v>
      </c>
      <c r="BS1492" s="1" t="s">
        <v>41</v>
      </c>
      <c r="BT1492" s="1" t="s">
        <v>5259</v>
      </c>
    </row>
    <row r="1493" spans="1:72" ht="13.5" customHeight="1">
      <c r="A1493" s="5" t="str">
        <f t="shared" si="76"/>
        <v>1861_화현내_0205</v>
      </c>
      <c r="B1493" s="1">
        <v>1861</v>
      </c>
      <c r="C1493" s="1" t="s">
        <v>9339</v>
      </c>
      <c r="D1493" s="1" t="s">
        <v>9340</v>
      </c>
      <c r="E1493" s="1">
        <v>1492</v>
      </c>
      <c r="F1493" s="1">
        <v>6</v>
      </c>
      <c r="G1493" s="1" t="s">
        <v>2529</v>
      </c>
      <c r="H1493" s="1" t="s">
        <v>4196</v>
      </c>
      <c r="I1493" s="1">
        <v>38</v>
      </c>
      <c r="L1493" s="1">
        <v>1</v>
      </c>
      <c r="M1493" s="1" t="s">
        <v>8629</v>
      </c>
      <c r="N1493" s="1" t="s">
        <v>8630</v>
      </c>
      <c r="S1493" s="1" t="s">
        <v>49</v>
      </c>
      <c r="T1493" s="1" t="s">
        <v>967</v>
      </c>
      <c r="W1493" s="1" t="s">
        <v>97</v>
      </c>
      <c r="X1493" s="1" t="s">
        <v>9299</v>
      </c>
      <c r="Y1493" s="1" t="s">
        <v>10</v>
      </c>
      <c r="Z1493" s="1" t="s">
        <v>4364</v>
      </c>
      <c r="AC1493" s="1">
        <v>40</v>
      </c>
      <c r="AD1493" s="1" t="s">
        <v>40</v>
      </c>
      <c r="AE1493" s="1" t="s">
        <v>5219</v>
      </c>
      <c r="AJ1493" s="1" t="s">
        <v>17</v>
      </c>
      <c r="AK1493" s="1" t="s">
        <v>5254</v>
      </c>
      <c r="AL1493" s="1" t="s">
        <v>125</v>
      </c>
      <c r="AM1493" s="1" t="s">
        <v>5270</v>
      </c>
      <c r="AT1493" s="1" t="s">
        <v>105</v>
      </c>
      <c r="AU1493" s="1" t="s">
        <v>4280</v>
      </c>
      <c r="AV1493" s="1" t="s">
        <v>3800</v>
      </c>
      <c r="AW1493" s="1" t="s">
        <v>5045</v>
      </c>
      <c r="BG1493" s="1" t="s">
        <v>105</v>
      </c>
      <c r="BH1493" s="1" t="s">
        <v>4280</v>
      </c>
      <c r="BI1493" s="1" t="s">
        <v>3801</v>
      </c>
      <c r="BJ1493" s="1" t="s">
        <v>6036</v>
      </c>
      <c r="BK1493" s="1" t="s">
        <v>105</v>
      </c>
      <c r="BL1493" s="1" t="s">
        <v>4280</v>
      </c>
      <c r="BM1493" s="1" t="s">
        <v>3802</v>
      </c>
      <c r="BN1493" s="1" t="s">
        <v>6518</v>
      </c>
      <c r="BO1493" s="1" t="s">
        <v>105</v>
      </c>
      <c r="BP1493" s="1" t="s">
        <v>4280</v>
      </c>
      <c r="BQ1493" s="1" t="s">
        <v>3803</v>
      </c>
      <c r="BR1493" s="1" t="s">
        <v>7740</v>
      </c>
      <c r="BS1493" s="1" t="s">
        <v>95</v>
      </c>
      <c r="BT1493" s="1" t="s">
        <v>5256</v>
      </c>
    </row>
    <row r="1494" spans="1:31" ht="13.5" customHeight="1">
      <c r="A1494" s="5" t="str">
        <f t="shared" si="76"/>
        <v>1861_화현내_0205</v>
      </c>
      <c r="B1494" s="1">
        <v>1861</v>
      </c>
      <c r="C1494" s="1" t="s">
        <v>9339</v>
      </c>
      <c r="D1494" s="1" t="s">
        <v>9340</v>
      </c>
      <c r="E1494" s="1">
        <v>1493</v>
      </c>
      <c r="F1494" s="1">
        <v>6</v>
      </c>
      <c r="G1494" s="1" t="s">
        <v>2529</v>
      </c>
      <c r="H1494" s="1" t="s">
        <v>4196</v>
      </c>
      <c r="I1494" s="1">
        <v>38</v>
      </c>
      <c r="L1494" s="1">
        <v>1</v>
      </c>
      <c r="M1494" s="1" t="s">
        <v>8629</v>
      </c>
      <c r="N1494" s="1" t="s">
        <v>8630</v>
      </c>
      <c r="S1494" s="1" t="s">
        <v>297</v>
      </c>
      <c r="T1494" s="1" t="s">
        <v>4258</v>
      </c>
      <c r="AC1494" s="1">
        <v>16</v>
      </c>
      <c r="AD1494" s="1" t="s">
        <v>757</v>
      </c>
      <c r="AE1494" s="1" t="s">
        <v>5206</v>
      </c>
    </row>
    <row r="1495" spans="1:72" ht="13.5" customHeight="1">
      <c r="A1495" s="5" t="str">
        <f t="shared" si="76"/>
        <v>1861_화현내_0205</v>
      </c>
      <c r="B1495" s="1">
        <v>1861</v>
      </c>
      <c r="C1495" s="1" t="s">
        <v>9339</v>
      </c>
      <c r="D1495" s="1" t="s">
        <v>9340</v>
      </c>
      <c r="E1495" s="1">
        <v>1494</v>
      </c>
      <c r="F1495" s="1">
        <v>6</v>
      </c>
      <c r="G1495" s="1" t="s">
        <v>2529</v>
      </c>
      <c r="H1495" s="1" t="s">
        <v>4196</v>
      </c>
      <c r="I1495" s="1">
        <v>38</v>
      </c>
      <c r="L1495" s="1">
        <v>2</v>
      </c>
      <c r="M1495" s="1" t="s">
        <v>3797</v>
      </c>
      <c r="N1495" s="1" t="s">
        <v>7428</v>
      </c>
      <c r="T1495" s="1" t="s">
        <v>8850</v>
      </c>
      <c r="U1495" s="1" t="s">
        <v>110</v>
      </c>
      <c r="V1495" s="1" t="s">
        <v>4271</v>
      </c>
      <c r="W1495" s="1" t="s">
        <v>139</v>
      </c>
      <c r="X1495" s="1" t="s">
        <v>9209</v>
      </c>
      <c r="Y1495" s="1" t="s">
        <v>3804</v>
      </c>
      <c r="Z1495" s="1" t="s">
        <v>4501</v>
      </c>
      <c r="AC1495" s="1">
        <v>51</v>
      </c>
      <c r="AD1495" s="1" t="s">
        <v>120</v>
      </c>
      <c r="AE1495" s="1" t="s">
        <v>5232</v>
      </c>
      <c r="AJ1495" s="1" t="s">
        <v>17</v>
      </c>
      <c r="AK1495" s="1" t="s">
        <v>5254</v>
      </c>
      <c r="AL1495" s="1" t="s">
        <v>141</v>
      </c>
      <c r="AM1495" s="1" t="s">
        <v>5296</v>
      </c>
      <c r="AT1495" s="1" t="s">
        <v>110</v>
      </c>
      <c r="AU1495" s="1" t="s">
        <v>4271</v>
      </c>
      <c r="AV1495" s="1" t="s">
        <v>1302</v>
      </c>
      <c r="AW1495" s="1" t="s">
        <v>5440</v>
      </c>
      <c r="BG1495" s="1" t="s">
        <v>110</v>
      </c>
      <c r="BH1495" s="1" t="s">
        <v>4271</v>
      </c>
      <c r="BI1495" s="1" t="s">
        <v>1303</v>
      </c>
      <c r="BJ1495" s="1" t="s">
        <v>5475</v>
      </c>
      <c r="BK1495" s="1" t="s">
        <v>110</v>
      </c>
      <c r="BL1495" s="1" t="s">
        <v>4271</v>
      </c>
      <c r="BM1495" s="1" t="s">
        <v>3452</v>
      </c>
      <c r="BN1495" s="1" t="s">
        <v>6493</v>
      </c>
      <c r="BO1495" s="1" t="s">
        <v>110</v>
      </c>
      <c r="BP1495" s="1" t="s">
        <v>4271</v>
      </c>
      <c r="BQ1495" s="1" t="s">
        <v>1306</v>
      </c>
      <c r="BR1495" s="1" t="s">
        <v>6938</v>
      </c>
      <c r="BS1495" s="1" t="s">
        <v>41</v>
      </c>
      <c r="BT1495" s="1" t="s">
        <v>5259</v>
      </c>
    </row>
    <row r="1496" spans="1:72" ht="13.5" customHeight="1">
      <c r="A1496" s="5" t="str">
        <f t="shared" si="76"/>
        <v>1861_화현내_0205</v>
      </c>
      <c r="B1496" s="1">
        <v>1861</v>
      </c>
      <c r="C1496" s="1" t="s">
        <v>9339</v>
      </c>
      <c r="D1496" s="1" t="s">
        <v>9340</v>
      </c>
      <c r="E1496" s="1">
        <v>1495</v>
      </c>
      <c r="F1496" s="1">
        <v>6</v>
      </c>
      <c r="G1496" s="1" t="s">
        <v>2529</v>
      </c>
      <c r="H1496" s="1" t="s">
        <v>4196</v>
      </c>
      <c r="I1496" s="1">
        <v>38</v>
      </c>
      <c r="L1496" s="1">
        <v>2</v>
      </c>
      <c r="M1496" s="1" t="s">
        <v>3797</v>
      </c>
      <c r="N1496" s="1" t="s">
        <v>7428</v>
      </c>
      <c r="S1496" s="1" t="s">
        <v>49</v>
      </c>
      <c r="T1496" s="1" t="s">
        <v>967</v>
      </c>
      <c r="W1496" s="1" t="s">
        <v>317</v>
      </c>
      <c r="X1496" s="1" t="s">
        <v>9300</v>
      </c>
      <c r="Y1496" s="1" t="s">
        <v>10</v>
      </c>
      <c r="Z1496" s="1" t="s">
        <v>4364</v>
      </c>
      <c r="AC1496" s="1">
        <v>41</v>
      </c>
      <c r="AD1496" s="1" t="s">
        <v>299</v>
      </c>
      <c r="AE1496" s="1" t="s">
        <v>5202</v>
      </c>
      <c r="AJ1496" s="1" t="s">
        <v>17</v>
      </c>
      <c r="AK1496" s="1" t="s">
        <v>5254</v>
      </c>
      <c r="AL1496" s="1" t="s">
        <v>141</v>
      </c>
      <c r="AM1496" s="1" t="s">
        <v>5296</v>
      </c>
      <c r="AT1496" s="1" t="s">
        <v>105</v>
      </c>
      <c r="AU1496" s="1" t="s">
        <v>4280</v>
      </c>
      <c r="AV1496" s="1" t="s">
        <v>3805</v>
      </c>
      <c r="AW1496" s="1" t="s">
        <v>5439</v>
      </c>
      <c r="BG1496" s="1" t="s">
        <v>105</v>
      </c>
      <c r="BH1496" s="1" t="s">
        <v>4280</v>
      </c>
      <c r="BI1496" s="1" t="s">
        <v>3806</v>
      </c>
      <c r="BJ1496" s="1" t="s">
        <v>6035</v>
      </c>
      <c r="BK1496" s="1" t="s">
        <v>105</v>
      </c>
      <c r="BL1496" s="1" t="s">
        <v>4280</v>
      </c>
      <c r="BM1496" s="1" t="s">
        <v>3091</v>
      </c>
      <c r="BN1496" s="1" t="s">
        <v>6055</v>
      </c>
      <c r="BO1496" s="1" t="s">
        <v>105</v>
      </c>
      <c r="BP1496" s="1" t="s">
        <v>4280</v>
      </c>
      <c r="BQ1496" s="1" t="s">
        <v>3807</v>
      </c>
      <c r="BR1496" s="1" t="s">
        <v>6937</v>
      </c>
      <c r="BS1496" s="1" t="s">
        <v>66</v>
      </c>
      <c r="BT1496" s="1" t="s">
        <v>5293</v>
      </c>
    </row>
    <row r="1497" spans="1:29" ht="13.5" customHeight="1">
      <c r="A1497" s="5" t="str">
        <f t="shared" si="76"/>
        <v>1861_화현내_0205</v>
      </c>
      <c r="B1497" s="1">
        <v>1861</v>
      </c>
      <c r="C1497" s="1" t="s">
        <v>9339</v>
      </c>
      <c r="D1497" s="1" t="s">
        <v>9340</v>
      </c>
      <c r="E1497" s="1">
        <v>1496</v>
      </c>
      <c r="F1497" s="1">
        <v>6</v>
      </c>
      <c r="G1497" s="1" t="s">
        <v>2529</v>
      </c>
      <c r="H1497" s="1" t="s">
        <v>4196</v>
      </c>
      <c r="I1497" s="1">
        <v>38</v>
      </c>
      <c r="L1497" s="1">
        <v>2</v>
      </c>
      <c r="M1497" s="1" t="s">
        <v>3797</v>
      </c>
      <c r="N1497" s="1" t="s">
        <v>7428</v>
      </c>
      <c r="S1497" s="1" t="s">
        <v>96</v>
      </c>
      <c r="T1497" s="1" t="s">
        <v>4261</v>
      </c>
      <c r="W1497" s="1" t="s">
        <v>38</v>
      </c>
      <c r="X1497" s="1" t="s">
        <v>4338</v>
      </c>
      <c r="Y1497" s="1" t="s">
        <v>10</v>
      </c>
      <c r="Z1497" s="1" t="s">
        <v>4364</v>
      </c>
      <c r="AC1497" s="1">
        <v>68</v>
      </c>
    </row>
    <row r="1498" spans="1:29" ht="13.5" customHeight="1">
      <c r="A1498" s="5" t="str">
        <f t="shared" si="76"/>
        <v>1861_화현내_0205</v>
      </c>
      <c r="B1498" s="1">
        <v>1861</v>
      </c>
      <c r="C1498" s="1" t="s">
        <v>9339</v>
      </c>
      <c r="D1498" s="1" t="s">
        <v>9340</v>
      </c>
      <c r="E1498" s="1">
        <v>1497</v>
      </c>
      <c r="F1498" s="1">
        <v>6</v>
      </c>
      <c r="G1498" s="1" t="s">
        <v>2529</v>
      </c>
      <c r="H1498" s="1" t="s">
        <v>4196</v>
      </c>
      <c r="I1498" s="1">
        <v>38</v>
      </c>
      <c r="L1498" s="1">
        <v>2</v>
      </c>
      <c r="M1498" s="1" t="s">
        <v>3797</v>
      </c>
      <c r="N1498" s="1" t="s">
        <v>7428</v>
      </c>
      <c r="S1498" s="1" t="s">
        <v>131</v>
      </c>
      <c r="T1498" s="1" t="s">
        <v>4263</v>
      </c>
      <c r="Y1498" s="1" t="s">
        <v>3808</v>
      </c>
      <c r="Z1498" s="1" t="s">
        <v>7462</v>
      </c>
      <c r="AC1498" s="1">
        <v>30</v>
      </c>
    </row>
    <row r="1499" spans="1:31" ht="13.5" customHeight="1">
      <c r="A1499" s="5" t="str">
        <f t="shared" si="76"/>
        <v>1861_화현내_0205</v>
      </c>
      <c r="B1499" s="1">
        <v>1861</v>
      </c>
      <c r="C1499" s="1" t="s">
        <v>9339</v>
      </c>
      <c r="D1499" s="1" t="s">
        <v>9340</v>
      </c>
      <c r="E1499" s="1">
        <v>1498</v>
      </c>
      <c r="F1499" s="1">
        <v>6</v>
      </c>
      <c r="G1499" s="1" t="s">
        <v>2529</v>
      </c>
      <c r="H1499" s="1" t="s">
        <v>4196</v>
      </c>
      <c r="I1499" s="1">
        <v>38</v>
      </c>
      <c r="L1499" s="1">
        <v>2</v>
      </c>
      <c r="M1499" s="1" t="s">
        <v>3797</v>
      </c>
      <c r="N1499" s="1" t="s">
        <v>7428</v>
      </c>
      <c r="S1499" s="1" t="s">
        <v>131</v>
      </c>
      <c r="T1499" s="1" t="s">
        <v>4263</v>
      </c>
      <c r="Y1499" s="1" t="s">
        <v>3809</v>
      </c>
      <c r="Z1499" s="1" t="s">
        <v>4500</v>
      </c>
      <c r="AC1499" s="1">
        <v>25</v>
      </c>
      <c r="AD1499" s="1" t="s">
        <v>81</v>
      </c>
      <c r="AE1499" s="1" t="s">
        <v>5240</v>
      </c>
    </row>
    <row r="1500" spans="1:72" ht="13.5" customHeight="1">
      <c r="A1500" s="5" t="str">
        <f t="shared" si="76"/>
        <v>1861_화현내_0205</v>
      </c>
      <c r="B1500" s="1">
        <v>1861</v>
      </c>
      <c r="C1500" s="1" t="s">
        <v>9339</v>
      </c>
      <c r="D1500" s="1" t="s">
        <v>9340</v>
      </c>
      <c r="E1500" s="1">
        <v>1499</v>
      </c>
      <c r="F1500" s="1">
        <v>6</v>
      </c>
      <c r="G1500" s="1" t="s">
        <v>2529</v>
      </c>
      <c r="H1500" s="1" t="s">
        <v>4196</v>
      </c>
      <c r="I1500" s="1">
        <v>38</v>
      </c>
      <c r="L1500" s="1">
        <v>3</v>
      </c>
      <c r="M1500" s="1" t="s">
        <v>8631</v>
      </c>
      <c r="N1500" s="1" t="s">
        <v>8632</v>
      </c>
      <c r="T1500" s="1" t="s">
        <v>9236</v>
      </c>
      <c r="U1500" s="1" t="s">
        <v>110</v>
      </c>
      <c r="V1500" s="1" t="s">
        <v>4271</v>
      </c>
      <c r="W1500" s="1" t="s">
        <v>135</v>
      </c>
      <c r="X1500" s="1" t="s">
        <v>9274</v>
      </c>
      <c r="Y1500" s="1" t="s">
        <v>3810</v>
      </c>
      <c r="Z1500" s="1" t="s">
        <v>4499</v>
      </c>
      <c r="AC1500" s="1">
        <v>43</v>
      </c>
      <c r="AD1500" s="1" t="s">
        <v>136</v>
      </c>
      <c r="AE1500" s="1" t="s">
        <v>5237</v>
      </c>
      <c r="AJ1500" s="1" t="s">
        <v>17</v>
      </c>
      <c r="AK1500" s="1" t="s">
        <v>5254</v>
      </c>
      <c r="AL1500" s="1" t="s">
        <v>95</v>
      </c>
      <c r="AM1500" s="1" t="s">
        <v>5256</v>
      </c>
      <c r="AT1500" s="1" t="s">
        <v>110</v>
      </c>
      <c r="AU1500" s="1" t="s">
        <v>4271</v>
      </c>
      <c r="AV1500" s="1" t="s">
        <v>1785</v>
      </c>
      <c r="AW1500" s="1" t="s">
        <v>4978</v>
      </c>
      <c r="BG1500" s="1" t="s">
        <v>110</v>
      </c>
      <c r="BH1500" s="1" t="s">
        <v>4271</v>
      </c>
      <c r="BI1500" s="1" t="s">
        <v>3811</v>
      </c>
      <c r="BJ1500" s="1" t="s">
        <v>5174</v>
      </c>
      <c r="BK1500" s="1" t="s">
        <v>110</v>
      </c>
      <c r="BL1500" s="1" t="s">
        <v>4271</v>
      </c>
      <c r="BM1500" s="1" t="s">
        <v>3812</v>
      </c>
      <c r="BN1500" s="1" t="s">
        <v>6517</v>
      </c>
      <c r="BO1500" s="1" t="s">
        <v>110</v>
      </c>
      <c r="BP1500" s="1" t="s">
        <v>4271</v>
      </c>
      <c r="BS1500" s="1" t="s">
        <v>88</v>
      </c>
      <c r="BT1500" s="1" t="s">
        <v>7489</v>
      </c>
    </row>
    <row r="1501" spans="1:72" ht="13.5" customHeight="1">
      <c r="A1501" s="5" t="str">
        <f t="shared" si="76"/>
        <v>1861_화현내_0205</v>
      </c>
      <c r="B1501" s="1">
        <v>1861</v>
      </c>
      <c r="C1501" s="1" t="s">
        <v>9339</v>
      </c>
      <c r="D1501" s="1" t="s">
        <v>9340</v>
      </c>
      <c r="E1501" s="1">
        <v>1500</v>
      </c>
      <c r="F1501" s="1">
        <v>6</v>
      </c>
      <c r="G1501" s="1" t="s">
        <v>2529</v>
      </c>
      <c r="H1501" s="1" t="s">
        <v>4196</v>
      </c>
      <c r="I1501" s="1">
        <v>38</v>
      </c>
      <c r="L1501" s="1">
        <v>3</v>
      </c>
      <c r="M1501" s="1" t="s">
        <v>8631</v>
      </c>
      <c r="N1501" s="1" t="s">
        <v>8632</v>
      </c>
      <c r="S1501" s="1" t="s">
        <v>49</v>
      </c>
      <c r="T1501" s="1" t="s">
        <v>967</v>
      </c>
      <c r="W1501" s="1" t="s">
        <v>160</v>
      </c>
      <c r="X1501" s="1" t="s">
        <v>4340</v>
      </c>
      <c r="Y1501" s="1" t="s">
        <v>10</v>
      </c>
      <c r="Z1501" s="1" t="s">
        <v>4364</v>
      </c>
      <c r="AC1501" s="1">
        <v>33</v>
      </c>
      <c r="AD1501" s="1" t="s">
        <v>778</v>
      </c>
      <c r="AE1501" s="1" t="s">
        <v>5236</v>
      </c>
      <c r="AJ1501" s="1" t="s">
        <v>17</v>
      </c>
      <c r="AK1501" s="1" t="s">
        <v>5254</v>
      </c>
      <c r="AL1501" s="1" t="s">
        <v>95</v>
      </c>
      <c r="AM1501" s="1" t="s">
        <v>5256</v>
      </c>
      <c r="AT1501" s="1" t="s">
        <v>110</v>
      </c>
      <c r="AU1501" s="1" t="s">
        <v>4271</v>
      </c>
      <c r="AV1501" s="1" t="s">
        <v>3813</v>
      </c>
      <c r="AW1501" s="1" t="s">
        <v>5438</v>
      </c>
      <c r="BG1501" s="1" t="s">
        <v>110</v>
      </c>
      <c r="BH1501" s="1" t="s">
        <v>4271</v>
      </c>
      <c r="BI1501" s="1" t="s">
        <v>1481</v>
      </c>
      <c r="BJ1501" s="1" t="s">
        <v>5790</v>
      </c>
      <c r="BK1501" s="1" t="s">
        <v>1304</v>
      </c>
      <c r="BL1501" s="1" t="s">
        <v>5334</v>
      </c>
      <c r="BM1501" s="1" t="s">
        <v>3246</v>
      </c>
      <c r="BN1501" s="1" t="s">
        <v>6106</v>
      </c>
      <c r="BO1501" s="1" t="s">
        <v>105</v>
      </c>
      <c r="BP1501" s="1" t="s">
        <v>4280</v>
      </c>
      <c r="BQ1501" s="1" t="s">
        <v>3814</v>
      </c>
      <c r="BR1501" s="1" t="s">
        <v>6936</v>
      </c>
      <c r="BS1501" s="1" t="s">
        <v>141</v>
      </c>
      <c r="BT1501" s="1" t="s">
        <v>5296</v>
      </c>
    </row>
    <row r="1502" spans="1:72" ht="13.5" customHeight="1">
      <c r="A1502" s="5" t="str">
        <f t="shared" si="76"/>
        <v>1861_화현내_0205</v>
      </c>
      <c r="B1502" s="1">
        <v>1861</v>
      </c>
      <c r="C1502" s="1" t="s">
        <v>9339</v>
      </c>
      <c r="D1502" s="1" t="s">
        <v>9340</v>
      </c>
      <c r="E1502" s="1">
        <v>1501</v>
      </c>
      <c r="F1502" s="1">
        <v>6</v>
      </c>
      <c r="G1502" s="1" t="s">
        <v>2529</v>
      </c>
      <c r="H1502" s="1" t="s">
        <v>4196</v>
      </c>
      <c r="I1502" s="1">
        <v>38</v>
      </c>
      <c r="L1502" s="1">
        <v>4</v>
      </c>
      <c r="M1502" s="1" t="s">
        <v>8633</v>
      </c>
      <c r="N1502" s="1" t="s">
        <v>8634</v>
      </c>
      <c r="T1502" s="1" t="s">
        <v>8774</v>
      </c>
      <c r="U1502" s="1" t="s">
        <v>110</v>
      </c>
      <c r="V1502" s="1" t="s">
        <v>4271</v>
      </c>
      <c r="W1502" s="1" t="s">
        <v>549</v>
      </c>
      <c r="X1502" s="1" t="s">
        <v>4336</v>
      </c>
      <c r="Y1502" s="1" t="s">
        <v>3815</v>
      </c>
      <c r="Z1502" s="1" t="s">
        <v>4498</v>
      </c>
      <c r="AC1502" s="1">
        <v>59</v>
      </c>
      <c r="AD1502" s="1" t="s">
        <v>292</v>
      </c>
      <c r="AE1502" s="1" t="s">
        <v>5241</v>
      </c>
      <c r="AJ1502" s="1" t="s">
        <v>17</v>
      </c>
      <c r="AK1502" s="1" t="s">
        <v>5254</v>
      </c>
      <c r="AL1502" s="1" t="s">
        <v>180</v>
      </c>
      <c r="AM1502" s="1" t="s">
        <v>5255</v>
      </c>
      <c r="AT1502" s="1" t="s">
        <v>110</v>
      </c>
      <c r="AU1502" s="1" t="s">
        <v>4271</v>
      </c>
      <c r="AV1502" s="1" t="s">
        <v>3816</v>
      </c>
      <c r="AW1502" s="1" t="s">
        <v>5437</v>
      </c>
      <c r="BG1502" s="1" t="s">
        <v>110</v>
      </c>
      <c r="BH1502" s="1" t="s">
        <v>4271</v>
      </c>
      <c r="BI1502" s="1" t="s">
        <v>3817</v>
      </c>
      <c r="BJ1502" s="1" t="s">
        <v>6034</v>
      </c>
      <c r="BK1502" s="1" t="s">
        <v>110</v>
      </c>
      <c r="BL1502" s="1" t="s">
        <v>4271</v>
      </c>
      <c r="BM1502" s="1" t="s">
        <v>3188</v>
      </c>
      <c r="BN1502" s="1" t="s">
        <v>6292</v>
      </c>
      <c r="BO1502" s="1" t="s">
        <v>110</v>
      </c>
      <c r="BP1502" s="1" t="s">
        <v>4271</v>
      </c>
      <c r="BQ1502" s="1" t="s">
        <v>3818</v>
      </c>
      <c r="BR1502" s="1" t="s">
        <v>6935</v>
      </c>
      <c r="BS1502" s="1" t="s">
        <v>41</v>
      </c>
      <c r="BT1502" s="1" t="s">
        <v>5259</v>
      </c>
    </row>
    <row r="1503" spans="1:31" ht="13.5" customHeight="1">
      <c r="A1503" s="5" t="str">
        <f t="shared" si="76"/>
        <v>1861_화현내_0205</v>
      </c>
      <c r="B1503" s="1">
        <v>1861</v>
      </c>
      <c r="C1503" s="1" t="s">
        <v>9339</v>
      </c>
      <c r="D1503" s="1" t="s">
        <v>9340</v>
      </c>
      <c r="E1503" s="1">
        <v>1502</v>
      </c>
      <c r="F1503" s="1">
        <v>6</v>
      </c>
      <c r="G1503" s="1" t="s">
        <v>2529</v>
      </c>
      <c r="H1503" s="1" t="s">
        <v>4196</v>
      </c>
      <c r="I1503" s="1">
        <v>38</v>
      </c>
      <c r="L1503" s="1">
        <v>4</v>
      </c>
      <c r="M1503" s="1" t="s">
        <v>8633</v>
      </c>
      <c r="N1503" s="1" t="s">
        <v>8634</v>
      </c>
      <c r="S1503" s="1" t="s">
        <v>181</v>
      </c>
      <c r="T1503" s="1" t="s">
        <v>4259</v>
      </c>
      <c r="Y1503" s="1" t="s">
        <v>3819</v>
      </c>
      <c r="Z1503" s="1" t="s">
        <v>4497</v>
      </c>
      <c r="AC1503" s="1">
        <v>18</v>
      </c>
      <c r="AD1503" s="1" t="s">
        <v>188</v>
      </c>
      <c r="AE1503" s="1" t="s">
        <v>5193</v>
      </c>
    </row>
    <row r="1504" spans="1:72" ht="13.5" customHeight="1">
      <c r="A1504" s="5" t="str">
        <f t="shared" si="76"/>
        <v>1861_화현내_0205</v>
      </c>
      <c r="B1504" s="1">
        <v>1861</v>
      </c>
      <c r="C1504" s="1" t="s">
        <v>9339</v>
      </c>
      <c r="D1504" s="1" t="s">
        <v>9340</v>
      </c>
      <c r="E1504" s="1">
        <v>1503</v>
      </c>
      <c r="F1504" s="1">
        <v>6</v>
      </c>
      <c r="G1504" s="1" t="s">
        <v>2529</v>
      </c>
      <c r="H1504" s="1" t="s">
        <v>4196</v>
      </c>
      <c r="I1504" s="1">
        <v>38</v>
      </c>
      <c r="L1504" s="1">
        <v>5</v>
      </c>
      <c r="M1504" s="1" t="s">
        <v>8635</v>
      </c>
      <c r="N1504" s="1" t="s">
        <v>8636</v>
      </c>
      <c r="T1504" s="1" t="s">
        <v>8785</v>
      </c>
      <c r="U1504" s="1" t="s">
        <v>110</v>
      </c>
      <c r="V1504" s="1" t="s">
        <v>4271</v>
      </c>
      <c r="W1504" s="1" t="s">
        <v>160</v>
      </c>
      <c r="X1504" s="1" t="s">
        <v>4340</v>
      </c>
      <c r="Y1504" s="1" t="s">
        <v>3232</v>
      </c>
      <c r="Z1504" s="1" t="s">
        <v>4496</v>
      </c>
      <c r="AC1504" s="1">
        <v>58</v>
      </c>
      <c r="AD1504" s="1" t="s">
        <v>433</v>
      </c>
      <c r="AE1504" s="1" t="s">
        <v>5199</v>
      </c>
      <c r="AJ1504" s="1" t="s">
        <v>17</v>
      </c>
      <c r="AK1504" s="1" t="s">
        <v>5254</v>
      </c>
      <c r="AL1504" s="1" t="s">
        <v>95</v>
      </c>
      <c r="AM1504" s="1" t="s">
        <v>5256</v>
      </c>
      <c r="AT1504" s="1" t="s">
        <v>110</v>
      </c>
      <c r="AU1504" s="1" t="s">
        <v>4271</v>
      </c>
      <c r="AV1504" s="1" t="s">
        <v>3233</v>
      </c>
      <c r="AW1504" s="1" t="s">
        <v>5436</v>
      </c>
      <c r="BG1504" s="1" t="s">
        <v>528</v>
      </c>
      <c r="BH1504" s="1" t="s">
        <v>5335</v>
      </c>
      <c r="BI1504" s="1" t="s">
        <v>2043</v>
      </c>
      <c r="BJ1504" s="1" t="s">
        <v>5552</v>
      </c>
      <c r="BK1504" s="1" t="s">
        <v>3820</v>
      </c>
      <c r="BL1504" s="1" t="s">
        <v>6446</v>
      </c>
      <c r="BM1504" s="1" t="s">
        <v>3676</v>
      </c>
      <c r="BN1504" s="1" t="s">
        <v>6516</v>
      </c>
      <c r="BO1504" s="1" t="s">
        <v>105</v>
      </c>
      <c r="BP1504" s="1" t="s">
        <v>4280</v>
      </c>
      <c r="BQ1504" s="1" t="s">
        <v>3792</v>
      </c>
      <c r="BR1504" s="1" t="s">
        <v>6934</v>
      </c>
      <c r="BS1504" s="1" t="s">
        <v>48</v>
      </c>
      <c r="BT1504" s="1" t="s">
        <v>5276</v>
      </c>
    </row>
    <row r="1505" spans="1:72" ht="13.5" customHeight="1">
      <c r="A1505" s="5" t="str">
        <f t="shared" si="76"/>
        <v>1861_화현내_0205</v>
      </c>
      <c r="B1505" s="1">
        <v>1861</v>
      </c>
      <c r="C1505" s="1" t="s">
        <v>9339</v>
      </c>
      <c r="D1505" s="1" t="s">
        <v>9340</v>
      </c>
      <c r="E1505" s="1">
        <v>1504</v>
      </c>
      <c r="F1505" s="1">
        <v>6</v>
      </c>
      <c r="G1505" s="1" t="s">
        <v>2529</v>
      </c>
      <c r="H1505" s="1" t="s">
        <v>4196</v>
      </c>
      <c r="I1505" s="1">
        <v>38</v>
      </c>
      <c r="L1505" s="1">
        <v>5</v>
      </c>
      <c r="M1505" s="1" t="s">
        <v>8635</v>
      </c>
      <c r="N1505" s="1" t="s">
        <v>8636</v>
      </c>
      <c r="S1505" s="1" t="s">
        <v>49</v>
      </c>
      <c r="T1505" s="1" t="s">
        <v>967</v>
      </c>
      <c r="W1505" s="1" t="s">
        <v>50</v>
      </c>
      <c r="X1505" s="1" t="s">
        <v>4264</v>
      </c>
      <c r="Y1505" s="1" t="s">
        <v>10</v>
      </c>
      <c r="Z1505" s="1" t="s">
        <v>4364</v>
      </c>
      <c r="AC1505" s="1">
        <v>58</v>
      </c>
      <c r="AD1505" s="1" t="s">
        <v>433</v>
      </c>
      <c r="AE1505" s="1" t="s">
        <v>5199</v>
      </c>
      <c r="AJ1505" s="1" t="s">
        <v>17</v>
      </c>
      <c r="AK1505" s="1" t="s">
        <v>5254</v>
      </c>
      <c r="AL1505" s="1" t="s">
        <v>48</v>
      </c>
      <c r="AM1505" s="1" t="s">
        <v>5276</v>
      </c>
      <c r="AT1505" s="1" t="s">
        <v>110</v>
      </c>
      <c r="AU1505" s="1" t="s">
        <v>4271</v>
      </c>
      <c r="AV1505" s="1" t="s">
        <v>2298</v>
      </c>
      <c r="AW1505" s="1" t="s">
        <v>5356</v>
      </c>
      <c r="BG1505" s="1" t="s">
        <v>110</v>
      </c>
      <c r="BH1505" s="1" t="s">
        <v>4271</v>
      </c>
      <c r="BI1505" s="1" t="s">
        <v>2714</v>
      </c>
      <c r="BJ1505" s="1" t="s">
        <v>5616</v>
      </c>
      <c r="BK1505" s="1" t="s">
        <v>110</v>
      </c>
      <c r="BL1505" s="1" t="s">
        <v>4271</v>
      </c>
      <c r="BM1505" s="1" t="s">
        <v>3821</v>
      </c>
      <c r="BN1505" s="1" t="s">
        <v>6466</v>
      </c>
      <c r="BO1505" s="1" t="s">
        <v>1616</v>
      </c>
      <c r="BP1505" s="1" t="s">
        <v>5342</v>
      </c>
      <c r="BQ1505" s="1" t="s">
        <v>3822</v>
      </c>
      <c r="BR1505" s="1" t="s">
        <v>6862</v>
      </c>
      <c r="BS1505" s="1" t="s">
        <v>1087</v>
      </c>
      <c r="BT1505" s="1" t="s">
        <v>5279</v>
      </c>
    </row>
    <row r="1506" spans="1:31" ht="13.5" customHeight="1">
      <c r="A1506" s="5" t="str">
        <f t="shared" si="76"/>
        <v>1861_화현내_0205</v>
      </c>
      <c r="B1506" s="1">
        <v>1861</v>
      </c>
      <c r="C1506" s="1" t="s">
        <v>9339</v>
      </c>
      <c r="D1506" s="1" t="s">
        <v>9340</v>
      </c>
      <c r="E1506" s="1">
        <v>1505</v>
      </c>
      <c r="F1506" s="1">
        <v>6</v>
      </c>
      <c r="G1506" s="1" t="s">
        <v>2529</v>
      </c>
      <c r="H1506" s="1" t="s">
        <v>4196</v>
      </c>
      <c r="I1506" s="1">
        <v>38</v>
      </c>
      <c r="L1506" s="1">
        <v>5</v>
      </c>
      <c r="M1506" s="1" t="s">
        <v>8635</v>
      </c>
      <c r="N1506" s="1" t="s">
        <v>8636</v>
      </c>
      <c r="S1506" s="1" t="s">
        <v>181</v>
      </c>
      <c r="T1506" s="1" t="s">
        <v>4259</v>
      </c>
      <c r="Y1506" s="1" t="s">
        <v>3823</v>
      </c>
      <c r="Z1506" s="1" t="s">
        <v>4495</v>
      </c>
      <c r="AC1506" s="1">
        <v>10</v>
      </c>
      <c r="AD1506" s="1" t="s">
        <v>183</v>
      </c>
      <c r="AE1506" s="1" t="s">
        <v>5218</v>
      </c>
    </row>
    <row r="1507" spans="1:31" ht="13.5" customHeight="1">
      <c r="A1507" s="5" t="str">
        <f t="shared" si="76"/>
        <v>1861_화현내_0205</v>
      </c>
      <c r="B1507" s="1">
        <v>1861</v>
      </c>
      <c r="C1507" s="1" t="s">
        <v>9339</v>
      </c>
      <c r="D1507" s="1" t="s">
        <v>9340</v>
      </c>
      <c r="E1507" s="1">
        <v>1506</v>
      </c>
      <c r="F1507" s="1">
        <v>6</v>
      </c>
      <c r="G1507" s="1" t="s">
        <v>2529</v>
      </c>
      <c r="H1507" s="1" t="s">
        <v>4196</v>
      </c>
      <c r="I1507" s="1">
        <v>38</v>
      </c>
      <c r="L1507" s="1">
        <v>5</v>
      </c>
      <c r="M1507" s="1" t="s">
        <v>8635</v>
      </c>
      <c r="N1507" s="1" t="s">
        <v>8636</v>
      </c>
      <c r="S1507" s="1" t="s">
        <v>181</v>
      </c>
      <c r="T1507" s="1" t="s">
        <v>4259</v>
      </c>
      <c r="Y1507" s="1" t="s">
        <v>2637</v>
      </c>
      <c r="Z1507" s="1" t="s">
        <v>4494</v>
      </c>
      <c r="AC1507" s="1">
        <v>28</v>
      </c>
      <c r="AD1507" s="1" t="s">
        <v>575</v>
      </c>
      <c r="AE1507" s="1" t="s">
        <v>5211</v>
      </c>
    </row>
    <row r="1508" spans="1:72" ht="13.5" customHeight="1">
      <c r="A1508" s="5" t="str">
        <f t="shared" si="76"/>
        <v>1861_화현내_0205</v>
      </c>
      <c r="B1508" s="1">
        <v>1861</v>
      </c>
      <c r="C1508" s="1" t="s">
        <v>9339</v>
      </c>
      <c r="D1508" s="1" t="s">
        <v>9340</v>
      </c>
      <c r="E1508" s="1">
        <v>1507</v>
      </c>
      <c r="F1508" s="1">
        <v>6</v>
      </c>
      <c r="G1508" s="1" t="s">
        <v>2529</v>
      </c>
      <c r="H1508" s="1" t="s">
        <v>4196</v>
      </c>
      <c r="I1508" s="1">
        <v>39</v>
      </c>
      <c r="J1508" s="1" t="s">
        <v>3824</v>
      </c>
      <c r="K1508" s="1" t="s">
        <v>7391</v>
      </c>
      <c r="L1508" s="1">
        <v>1</v>
      </c>
      <c r="M1508" s="1" t="s">
        <v>8637</v>
      </c>
      <c r="N1508" s="1" t="s">
        <v>8638</v>
      </c>
      <c r="O1508" s="1" t="s">
        <v>6</v>
      </c>
      <c r="P1508" s="1" t="s">
        <v>4255</v>
      </c>
      <c r="T1508" s="1" t="s">
        <v>8825</v>
      </c>
      <c r="U1508" s="1" t="s">
        <v>37</v>
      </c>
      <c r="V1508" s="1" t="s">
        <v>4283</v>
      </c>
      <c r="W1508" s="1" t="s">
        <v>139</v>
      </c>
      <c r="X1508" s="1" t="s">
        <v>9133</v>
      </c>
      <c r="Y1508" s="1" t="s">
        <v>3825</v>
      </c>
      <c r="Z1508" s="1" t="s">
        <v>4493</v>
      </c>
      <c r="AC1508" s="1">
        <v>68</v>
      </c>
      <c r="AD1508" s="1" t="s">
        <v>311</v>
      </c>
      <c r="AE1508" s="1" t="s">
        <v>5191</v>
      </c>
      <c r="AJ1508" s="1" t="s">
        <v>17</v>
      </c>
      <c r="AK1508" s="1" t="s">
        <v>5254</v>
      </c>
      <c r="AL1508" s="1" t="s">
        <v>141</v>
      </c>
      <c r="AM1508" s="1" t="s">
        <v>5296</v>
      </c>
      <c r="AT1508" s="1" t="s">
        <v>3310</v>
      </c>
      <c r="AU1508" s="1" t="s">
        <v>7435</v>
      </c>
      <c r="AV1508" s="1" t="s">
        <v>3826</v>
      </c>
      <c r="AW1508" s="1" t="s">
        <v>5013</v>
      </c>
      <c r="BG1508" s="1" t="s">
        <v>42</v>
      </c>
      <c r="BH1508" s="1" t="s">
        <v>5332</v>
      </c>
      <c r="BI1508" s="1" t="s">
        <v>3731</v>
      </c>
      <c r="BJ1508" s="1" t="s">
        <v>5454</v>
      </c>
      <c r="BK1508" s="1" t="s">
        <v>42</v>
      </c>
      <c r="BL1508" s="1" t="s">
        <v>5332</v>
      </c>
      <c r="BM1508" s="1" t="s">
        <v>3003</v>
      </c>
      <c r="BN1508" s="1" t="s">
        <v>6045</v>
      </c>
      <c r="BO1508" s="1" t="s">
        <v>42</v>
      </c>
      <c r="BP1508" s="1" t="s">
        <v>5332</v>
      </c>
      <c r="BQ1508" s="1" t="s">
        <v>1894</v>
      </c>
      <c r="BR1508" s="1" t="s">
        <v>6933</v>
      </c>
      <c r="BS1508" s="1" t="s">
        <v>1280</v>
      </c>
      <c r="BT1508" s="1" t="s">
        <v>5313</v>
      </c>
    </row>
    <row r="1509" spans="1:72" ht="13.5" customHeight="1">
      <c r="A1509" s="5" t="str">
        <f t="shared" si="76"/>
        <v>1861_화현내_0205</v>
      </c>
      <c r="B1509" s="1">
        <v>1861</v>
      </c>
      <c r="C1509" s="1" t="s">
        <v>9339</v>
      </c>
      <c r="D1509" s="1" t="s">
        <v>9340</v>
      </c>
      <c r="E1509" s="1">
        <v>1508</v>
      </c>
      <c r="F1509" s="1">
        <v>6</v>
      </c>
      <c r="G1509" s="1" t="s">
        <v>2529</v>
      </c>
      <c r="H1509" s="1" t="s">
        <v>4196</v>
      </c>
      <c r="I1509" s="1">
        <v>39</v>
      </c>
      <c r="L1509" s="1">
        <v>1</v>
      </c>
      <c r="M1509" s="1" t="s">
        <v>8637</v>
      </c>
      <c r="N1509" s="1" t="s">
        <v>8638</v>
      </c>
      <c r="S1509" s="1" t="s">
        <v>49</v>
      </c>
      <c r="T1509" s="1" t="s">
        <v>967</v>
      </c>
      <c r="W1509" s="1" t="s">
        <v>334</v>
      </c>
      <c r="X1509" s="1" t="s">
        <v>4352</v>
      </c>
      <c r="Y1509" s="1" t="s">
        <v>51</v>
      </c>
      <c r="Z1509" s="1" t="s">
        <v>4387</v>
      </c>
      <c r="AC1509" s="1">
        <v>61</v>
      </c>
      <c r="AD1509" s="1" t="s">
        <v>192</v>
      </c>
      <c r="AE1509" s="1" t="s">
        <v>5234</v>
      </c>
      <c r="AJ1509" s="1" t="s">
        <v>17</v>
      </c>
      <c r="AK1509" s="1" t="s">
        <v>5254</v>
      </c>
      <c r="AL1509" s="1" t="s">
        <v>212</v>
      </c>
      <c r="AM1509" s="1" t="s">
        <v>4706</v>
      </c>
      <c r="AT1509" s="1" t="s">
        <v>42</v>
      </c>
      <c r="AU1509" s="1" t="s">
        <v>5332</v>
      </c>
      <c r="AV1509" s="1" t="s">
        <v>3827</v>
      </c>
      <c r="AW1509" s="1" t="s">
        <v>5435</v>
      </c>
      <c r="BG1509" s="1" t="s">
        <v>42</v>
      </c>
      <c r="BH1509" s="1" t="s">
        <v>5332</v>
      </c>
      <c r="BI1509" s="1" t="s">
        <v>2196</v>
      </c>
      <c r="BJ1509" s="1" t="s">
        <v>5378</v>
      </c>
      <c r="BK1509" s="1" t="s">
        <v>42</v>
      </c>
      <c r="BL1509" s="1" t="s">
        <v>5332</v>
      </c>
      <c r="BM1509" s="1" t="s">
        <v>3828</v>
      </c>
      <c r="BN1509" s="1" t="s">
        <v>6515</v>
      </c>
      <c r="BO1509" s="1" t="s">
        <v>42</v>
      </c>
      <c r="BP1509" s="1" t="s">
        <v>5332</v>
      </c>
      <c r="BQ1509" s="1" t="s">
        <v>3829</v>
      </c>
      <c r="BR1509" s="1" t="s">
        <v>7778</v>
      </c>
      <c r="BS1509" s="1" t="s">
        <v>95</v>
      </c>
      <c r="BT1509" s="1" t="s">
        <v>5256</v>
      </c>
    </row>
    <row r="1510" spans="1:31" ht="13.5" customHeight="1">
      <c r="A1510" s="5" t="str">
        <f t="shared" si="76"/>
        <v>1861_화현내_0205</v>
      </c>
      <c r="B1510" s="1">
        <v>1861</v>
      </c>
      <c r="C1510" s="1" t="s">
        <v>9339</v>
      </c>
      <c r="D1510" s="1" t="s">
        <v>9340</v>
      </c>
      <c r="E1510" s="1">
        <v>1509</v>
      </c>
      <c r="F1510" s="1">
        <v>6</v>
      </c>
      <c r="G1510" s="1" t="s">
        <v>2529</v>
      </c>
      <c r="H1510" s="1" t="s">
        <v>4196</v>
      </c>
      <c r="I1510" s="1">
        <v>39</v>
      </c>
      <c r="L1510" s="1">
        <v>1</v>
      </c>
      <c r="M1510" s="1" t="s">
        <v>8637</v>
      </c>
      <c r="N1510" s="1" t="s">
        <v>8638</v>
      </c>
      <c r="S1510" s="1" t="s">
        <v>181</v>
      </c>
      <c r="T1510" s="1" t="s">
        <v>4259</v>
      </c>
      <c r="U1510" s="1" t="s">
        <v>37</v>
      </c>
      <c r="V1510" s="1" t="s">
        <v>4283</v>
      </c>
      <c r="Y1510" s="1" t="s">
        <v>3830</v>
      </c>
      <c r="Z1510" s="1" t="s">
        <v>4492</v>
      </c>
      <c r="AC1510" s="1">
        <v>30</v>
      </c>
      <c r="AD1510" s="1" t="s">
        <v>183</v>
      </c>
      <c r="AE1510" s="1" t="s">
        <v>5218</v>
      </c>
    </row>
    <row r="1511" spans="1:72" ht="13.5" customHeight="1">
      <c r="A1511" s="5" t="str">
        <f aca="true" t="shared" si="77" ref="A1511:A1530">HYPERLINK("http://kyu.snu.ac.kr/sdhj/index.jsp?type=hj/GK14782_00IH_0001_0206.jpg","1861_화현내_0206")</f>
        <v>1861_화현내_0206</v>
      </c>
      <c r="B1511" s="1">
        <v>1861</v>
      </c>
      <c r="C1511" s="1" t="s">
        <v>9339</v>
      </c>
      <c r="D1511" s="1" t="s">
        <v>9340</v>
      </c>
      <c r="E1511" s="1">
        <v>1510</v>
      </c>
      <c r="F1511" s="1">
        <v>6</v>
      </c>
      <c r="G1511" s="1" t="s">
        <v>2529</v>
      </c>
      <c r="H1511" s="1" t="s">
        <v>4196</v>
      </c>
      <c r="I1511" s="1">
        <v>39</v>
      </c>
      <c r="L1511" s="1">
        <v>2</v>
      </c>
      <c r="M1511" s="1" t="s">
        <v>8639</v>
      </c>
      <c r="N1511" s="1" t="s">
        <v>7589</v>
      </c>
      <c r="T1511" s="1" t="s">
        <v>8757</v>
      </c>
      <c r="U1511" s="1" t="s">
        <v>110</v>
      </c>
      <c r="V1511" s="1" t="s">
        <v>4271</v>
      </c>
      <c r="W1511" s="1" t="s">
        <v>97</v>
      </c>
      <c r="X1511" s="1" t="s">
        <v>8758</v>
      </c>
      <c r="Y1511" s="1" t="s">
        <v>3693</v>
      </c>
      <c r="Z1511" s="1" t="s">
        <v>4491</v>
      </c>
      <c r="AC1511" s="1">
        <v>35</v>
      </c>
      <c r="AD1511" s="1" t="s">
        <v>205</v>
      </c>
      <c r="AE1511" s="1" t="s">
        <v>5214</v>
      </c>
      <c r="AJ1511" s="1" t="s">
        <v>17</v>
      </c>
      <c r="AK1511" s="1" t="s">
        <v>5254</v>
      </c>
      <c r="AL1511" s="1" t="s">
        <v>88</v>
      </c>
      <c r="AM1511" s="1" t="s">
        <v>7489</v>
      </c>
      <c r="AT1511" s="1" t="s">
        <v>110</v>
      </c>
      <c r="AU1511" s="1" t="s">
        <v>4271</v>
      </c>
      <c r="AV1511" s="1" t="s">
        <v>2787</v>
      </c>
      <c r="AW1511" s="1" t="s">
        <v>4765</v>
      </c>
      <c r="BG1511" s="1" t="s">
        <v>110</v>
      </c>
      <c r="BH1511" s="1" t="s">
        <v>4271</v>
      </c>
      <c r="BI1511" s="1" t="s">
        <v>1723</v>
      </c>
      <c r="BJ1511" s="1" t="s">
        <v>4990</v>
      </c>
      <c r="BK1511" s="1" t="s">
        <v>1304</v>
      </c>
      <c r="BL1511" s="1" t="s">
        <v>5334</v>
      </c>
      <c r="BM1511" s="1" t="s">
        <v>2788</v>
      </c>
      <c r="BN1511" s="1" t="s">
        <v>9301</v>
      </c>
      <c r="BO1511" s="1" t="s">
        <v>105</v>
      </c>
      <c r="BP1511" s="1" t="s">
        <v>4280</v>
      </c>
      <c r="BQ1511" s="1" t="s">
        <v>571</v>
      </c>
      <c r="BR1511" s="1" t="s">
        <v>6932</v>
      </c>
      <c r="BS1511" s="1" t="s">
        <v>41</v>
      </c>
      <c r="BT1511" s="1" t="s">
        <v>5259</v>
      </c>
    </row>
    <row r="1512" spans="1:72" ht="13.5" customHeight="1">
      <c r="A1512" s="5" t="str">
        <f t="shared" si="77"/>
        <v>1861_화현내_0206</v>
      </c>
      <c r="B1512" s="1">
        <v>1861</v>
      </c>
      <c r="C1512" s="1" t="s">
        <v>9339</v>
      </c>
      <c r="D1512" s="1" t="s">
        <v>9340</v>
      </c>
      <c r="E1512" s="1">
        <v>1511</v>
      </c>
      <c r="F1512" s="1">
        <v>6</v>
      </c>
      <c r="G1512" s="1" t="s">
        <v>2529</v>
      </c>
      <c r="H1512" s="1" t="s">
        <v>4196</v>
      </c>
      <c r="I1512" s="1">
        <v>39</v>
      </c>
      <c r="L1512" s="1">
        <v>2</v>
      </c>
      <c r="M1512" s="1" t="s">
        <v>8639</v>
      </c>
      <c r="N1512" s="1" t="s">
        <v>7589</v>
      </c>
      <c r="S1512" s="1" t="s">
        <v>49</v>
      </c>
      <c r="T1512" s="1" t="s">
        <v>967</v>
      </c>
      <c r="W1512" s="1" t="s">
        <v>334</v>
      </c>
      <c r="X1512" s="1" t="s">
        <v>4352</v>
      </c>
      <c r="Y1512" s="1" t="s">
        <v>10</v>
      </c>
      <c r="Z1512" s="1" t="s">
        <v>4364</v>
      </c>
      <c r="AC1512" s="1">
        <v>35</v>
      </c>
      <c r="AD1512" s="1" t="s">
        <v>205</v>
      </c>
      <c r="AE1512" s="1" t="s">
        <v>5214</v>
      </c>
      <c r="AJ1512" s="1" t="s">
        <v>17</v>
      </c>
      <c r="AK1512" s="1" t="s">
        <v>5254</v>
      </c>
      <c r="AL1512" s="1" t="s">
        <v>212</v>
      </c>
      <c r="AM1512" s="1" t="s">
        <v>4706</v>
      </c>
      <c r="AT1512" s="1" t="s">
        <v>110</v>
      </c>
      <c r="AU1512" s="1" t="s">
        <v>4271</v>
      </c>
      <c r="AV1512" s="1" t="s">
        <v>2809</v>
      </c>
      <c r="AW1512" s="1" t="s">
        <v>7470</v>
      </c>
      <c r="BG1512" s="1" t="s">
        <v>110</v>
      </c>
      <c r="BH1512" s="1" t="s">
        <v>4271</v>
      </c>
      <c r="BI1512" s="1" t="s">
        <v>2810</v>
      </c>
      <c r="BJ1512" s="1" t="s">
        <v>6033</v>
      </c>
      <c r="BK1512" s="1" t="s">
        <v>110</v>
      </c>
      <c r="BL1512" s="1" t="s">
        <v>4271</v>
      </c>
      <c r="BM1512" s="1" t="s">
        <v>2196</v>
      </c>
      <c r="BN1512" s="1" t="s">
        <v>5378</v>
      </c>
      <c r="BO1512" s="1" t="s">
        <v>110</v>
      </c>
      <c r="BP1512" s="1" t="s">
        <v>4271</v>
      </c>
      <c r="BQ1512" s="1" t="s">
        <v>2812</v>
      </c>
      <c r="BR1512" s="1" t="s">
        <v>7861</v>
      </c>
      <c r="BS1512" s="1" t="s">
        <v>141</v>
      </c>
      <c r="BT1512" s="1" t="s">
        <v>5296</v>
      </c>
    </row>
    <row r="1513" spans="1:31" ht="13.5" customHeight="1">
      <c r="A1513" s="5" t="str">
        <f t="shared" si="77"/>
        <v>1861_화현내_0206</v>
      </c>
      <c r="B1513" s="1">
        <v>1861</v>
      </c>
      <c r="C1513" s="1" t="s">
        <v>9339</v>
      </c>
      <c r="D1513" s="1" t="s">
        <v>9340</v>
      </c>
      <c r="E1513" s="1">
        <v>1512</v>
      </c>
      <c r="F1513" s="1">
        <v>6</v>
      </c>
      <c r="G1513" s="1" t="s">
        <v>2529</v>
      </c>
      <c r="H1513" s="1" t="s">
        <v>4196</v>
      </c>
      <c r="I1513" s="1">
        <v>39</v>
      </c>
      <c r="L1513" s="1">
        <v>2</v>
      </c>
      <c r="M1513" s="1" t="s">
        <v>8639</v>
      </c>
      <c r="N1513" s="1" t="s">
        <v>7589</v>
      </c>
      <c r="S1513" s="1" t="s">
        <v>181</v>
      </c>
      <c r="T1513" s="1" t="s">
        <v>4259</v>
      </c>
      <c r="Y1513" s="1" t="s">
        <v>3831</v>
      </c>
      <c r="Z1513" s="1" t="s">
        <v>4490</v>
      </c>
      <c r="AC1513" s="1">
        <v>16</v>
      </c>
      <c r="AD1513" s="1" t="s">
        <v>757</v>
      </c>
      <c r="AE1513" s="1" t="s">
        <v>5206</v>
      </c>
    </row>
    <row r="1514" spans="1:72" ht="13.5" customHeight="1">
      <c r="A1514" s="5" t="str">
        <f t="shared" si="77"/>
        <v>1861_화현내_0206</v>
      </c>
      <c r="B1514" s="1">
        <v>1861</v>
      </c>
      <c r="C1514" s="1" t="s">
        <v>9339</v>
      </c>
      <c r="D1514" s="1" t="s">
        <v>9340</v>
      </c>
      <c r="E1514" s="1">
        <v>1513</v>
      </c>
      <c r="F1514" s="1">
        <v>6</v>
      </c>
      <c r="G1514" s="1" t="s">
        <v>2529</v>
      </c>
      <c r="H1514" s="1" t="s">
        <v>4196</v>
      </c>
      <c r="I1514" s="1">
        <v>39</v>
      </c>
      <c r="L1514" s="1">
        <v>3</v>
      </c>
      <c r="M1514" s="1" t="s">
        <v>8640</v>
      </c>
      <c r="N1514" s="1" t="s">
        <v>8641</v>
      </c>
      <c r="T1514" s="1" t="s">
        <v>8764</v>
      </c>
      <c r="U1514" s="1" t="s">
        <v>110</v>
      </c>
      <c r="V1514" s="1" t="s">
        <v>4271</v>
      </c>
      <c r="W1514" s="1" t="s">
        <v>97</v>
      </c>
      <c r="X1514" s="1" t="s">
        <v>8765</v>
      </c>
      <c r="Y1514" s="1" t="s">
        <v>3832</v>
      </c>
      <c r="Z1514" s="1" t="s">
        <v>4489</v>
      </c>
      <c r="AC1514" s="1">
        <v>48</v>
      </c>
      <c r="AD1514" s="1" t="s">
        <v>83</v>
      </c>
      <c r="AE1514" s="1" t="s">
        <v>5209</v>
      </c>
      <c r="AJ1514" s="1" t="s">
        <v>17</v>
      </c>
      <c r="AK1514" s="1" t="s">
        <v>5254</v>
      </c>
      <c r="AL1514" s="1" t="s">
        <v>88</v>
      </c>
      <c r="AM1514" s="1" t="s">
        <v>7489</v>
      </c>
      <c r="AT1514" s="1" t="s">
        <v>110</v>
      </c>
      <c r="AU1514" s="1" t="s">
        <v>4271</v>
      </c>
      <c r="AV1514" s="1" t="s">
        <v>3833</v>
      </c>
      <c r="AW1514" s="1" t="s">
        <v>5434</v>
      </c>
      <c r="BG1514" s="1" t="s">
        <v>110</v>
      </c>
      <c r="BH1514" s="1" t="s">
        <v>4271</v>
      </c>
      <c r="BI1514" s="1" t="s">
        <v>3150</v>
      </c>
      <c r="BJ1514" s="1" t="s">
        <v>6032</v>
      </c>
      <c r="BK1514" s="1" t="s">
        <v>528</v>
      </c>
      <c r="BL1514" s="1" t="s">
        <v>5335</v>
      </c>
      <c r="BM1514" s="1" t="s">
        <v>1119</v>
      </c>
      <c r="BN1514" s="1" t="s">
        <v>5544</v>
      </c>
      <c r="BO1514" s="1" t="s">
        <v>110</v>
      </c>
      <c r="BP1514" s="1" t="s">
        <v>4271</v>
      </c>
      <c r="BQ1514" s="1" t="s">
        <v>3151</v>
      </c>
      <c r="BR1514" s="1" t="s">
        <v>7799</v>
      </c>
      <c r="BS1514" s="1" t="s">
        <v>74</v>
      </c>
      <c r="BT1514" s="1" t="s">
        <v>4740</v>
      </c>
    </row>
    <row r="1515" spans="1:72" ht="13.5" customHeight="1">
      <c r="A1515" s="5" t="str">
        <f t="shared" si="77"/>
        <v>1861_화현내_0206</v>
      </c>
      <c r="B1515" s="1">
        <v>1861</v>
      </c>
      <c r="C1515" s="1" t="s">
        <v>9339</v>
      </c>
      <c r="D1515" s="1" t="s">
        <v>9340</v>
      </c>
      <c r="E1515" s="1">
        <v>1514</v>
      </c>
      <c r="F1515" s="1">
        <v>6</v>
      </c>
      <c r="G1515" s="1" t="s">
        <v>2529</v>
      </c>
      <c r="H1515" s="1" t="s">
        <v>4196</v>
      </c>
      <c r="I1515" s="1">
        <v>39</v>
      </c>
      <c r="L1515" s="1">
        <v>3</v>
      </c>
      <c r="M1515" s="1" t="s">
        <v>8640</v>
      </c>
      <c r="N1515" s="1" t="s">
        <v>8641</v>
      </c>
      <c r="S1515" s="1" t="s">
        <v>49</v>
      </c>
      <c r="T1515" s="1" t="s">
        <v>967</v>
      </c>
      <c r="W1515" s="1" t="s">
        <v>97</v>
      </c>
      <c r="X1515" s="1" t="s">
        <v>8765</v>
      </c>
      <c r="Y1515" s="1" t="s">
        <v>10</v>
      </c>
      <c r="Z1515" s="1" t="s">
        <v>4364</v>
      </c>
      <c r="AC1515" s="1">
        <v>48</v>
      </c>
      <c r="AD1515" s="1" t="s">
        <v>83</v>
      </c>
      <c r="AE1515" s="1" t="s">
        <v>5209</v>
      </c>
      <c r="AJ1515" s="1" t="s">
        <v>17</v>
      </c>
      <c r="AK1515" s="1" t="s">
        <v>5254</v>
      </c>
      <c r="AL1515" s="1" t="s">
        <v>125</v>
      </c>
      <c r="AM1515" s="1" t="s">
        <v>5270</v>
      </c>
      <c r="AT1515" s="1" t="s">
        <v>110</v>
      </c>
      <c r="AU1515" s="1" t="s">
        <v>4271</v>
      </c>
      <c r="AV1515" s="1" t="s">
        <v>3834</v>
      </c>
      <c r="AW1515" s="1" t="s">
        <v>5433</v>
      </c>
      <c r="BG1515" s="1" t="s">
        <v>110</v>
      </c>
      <c r="BH1515" s="1" t="s">
        <v>4271</v>
      </c>
      <c r="BI1515" s="1" t="s">
        <v>3835</v>
      </c>
      <c r="BJ1515" s="1" t="s">
        <v>6031</v>
      </c>
      <c r="BK1515" s="1" t="s">
        <v>110</v>
      </c>
      <c r="BL1515" s="1" t="s">
        <v>4271</v>
      </c>
      <c r="BM1515" s="1" t="s">
        <v>3836</v>
      </c>
      <c r="BN1515" s="1" t="s">
        <v>4478</v>
      </c>
      <c r="BO1515" s="1" t="s">
        <v>110</v>
      </c>
      <c r="BP1515" s="1" t="s">
        <v>4271</v>
      </c>
      <c r="BQ1515" s="1" t="s">
        <v>3837</v>
      </c>
      <c r="BR1515" s="1" t="s">
        <v>7830</v>
      </c>
      <c r="BS1515" s="1" t="s">
        <v>58</v>
      </c>
      <c r="BT1515" s="1" t="s">
        <v>5258</v>
      </c>
    </row>
    <row r="1516" spans="1:29" ht="13.5" customHeight="1">
      <c r="A1516" s="5" t="str">
        <f t="shared" si="77"/>
        <v>1861_화현내_0206</v>
      </c>
      <c r="B1516" s="1">
        <v>1861</v>
      </c>
      <c r="C1516" s="1" t="s">
        <v>9339</v>
      </c>
      <c r="D1516" s="1" t="s">
        <v>9340</v>
      </c>
      <c r="E1516" s="1">
        <v>1515</v>
      </c>
      <c r="F1516" s="1">
        <v>6</v>
      </c>
      <c r="G1516" s="1" t="s">
        <v>2529</v>
      </c>
      <c r="H1516" s="1" t="s">
        <v>4196</v>
      </c>
      <c r="I1516" s="1">
        <v>39</v>
      </c>
      <c r="L1516" s="1">
        <v>3</v>
      </c>
      <c r="M1516" s="1" t="s">
        <v>8640</v>
      </c>
      <c r="N1516" s="1" t="s">
        <v>8641</v>
      </c>
      <c r="S1516" s="1" t="s">
        <v>181</v>
      </c>
      <c r="T1516" s="1" t="s">
        <v>4259</v>
      </c>
      <c r="Y1516" s="1" t="s">
        <v>3838</v>
      </c>
      <c r="Z1516" s="1" t="s">
        <v>4488</v>
      </c>
      <c r="AC1516" s="1">
        <v>24</v>
      </c>
    </row>
    <row r="1517" spans="1:29" ht="13.5" customHeight="1">
      <c r="A1517" s="5" t="str">
        <f t="shared" si="77"/>
        <v>1861_화현내_0206</v>
      </c>
      <c r="B1517" s="1">
        <v>1861</v>
      </c>
      <c r="C1517" s="1" t="s">
        <v>9339</v>
      </c>
      <c r="D1517" s="1" t="s">
        <v>9340</v>
      </c>
      <c r="E1517" s="1">
        <v>1516</v>
      </c>
      <c r="F1517" s="1">
        <v>6</v>
      </c>
      <c r="G1517" s="1" t="s">
        <v>2529</v>
      </c>
      <c r="H1517" s="1" t="s">
        <v>4196</v>
      </c>
      <c r="I1517" s="1">
        <v>39</v>
      </c>
      <c r="L1517" s="1">
        <v>3</v>
      </c>
      <c r="M1517" s="1" t="s">
        <v>8640</v>
      </c>
      <c r="N1517" s="1" t="s">
        <v>8641</v>
      </c>
      <c r="S1517" s="1" t="s">
        <v>181</v>
      </c>
      <c r="T1517" s="1" t="s">
        <v>4259</v>
      </c>
      <c r="Y1517" s="1" t="s">
        <v>3839</v>
      </c>
      <c r="Z1517" s="1" t="s">
        <v>4487</v>
      </c>
      <c r="AC1517" s="1">
        <v>16</v>
      </c>
    </row>
    <row r="1518" spans="1:72" ht="13.5" customHeight="1">
      <c r="A1518" s="5" t="str">
        <f t="shared" si="77"/>
        <v>1861_화현내_0206</v>
      </c>
      <c r="B1518" s="1">
        <v>1861</v>
      </c>
      <c r="C1518" s="1" t="s">
        <v>9339</v>
      </c>
      <c r="D1518" s="1" t="s">
        <v>9340</v>
      </c>
      <c r="E1518" s="1">
        <v>1517</v>
      </c>
      <c r="F1518" s="1">
        <v>6</v>
      </c>
      <c r="G1518" s="1" t="s">
        <v>2529</v>
      </c>
      <c r="H1518" s="1" t="s">
        <v>4196</v>
      </c>
      <c r="I1518" s="1">
        <v>39</v>
      </c>
      <c r="L1518" s="1">
        <v>4</v>
      </c>
      <c r="M1518" s="1" t="s">
        <v>8642</v>
      </c>
      <c r="N1518" s="1" t="s">
        <v>8643</v>
      </c>
      <c r="T1518" s="1" t="s">
        <v>8893</v>
      </c>
      <c r="U1518" s="1" t="s">
        <v>110</v>
      </c>
      <c r="V1518" s="1" t="s">
        <v>4271</v>
      </c>
      <c r="W1518" s="1" t="s">
        <v>160</v>
      </c>
      <c r="X1518" s="1" t="s">
        <v>4340</v>
      </c>
      <c r="Y1518" s="1" t="s">
        <v>3840</v>
      </c>
      <c r="Z1518" s="1" t="s">
        <v>4486</v>
      </c>
      <c r="AC1518" s="1">
        <v>44</v>
      </c>
      <c r="AD1518" s="1" t="s">
        <v>65</v>
      </c>
      <c r="AE1518" s="1" t="s">
        <v>5142</v>
      </c>
      <c r="AJ1518" s="1" t="s">
        <v>17</v>
      </c>
      <c r="AK1518" s="1" t="s">
        <v>5254</v>
      </c>
      <c r="AL1518" s="1" t="s">
        <v>95</v>
      </c>
      <c r="AM1518" s="1" t="s">
        <v>5256</v>
      </c>
      <c r="AT1518" s="1" t="s">
        <v>110</v>
      </c>
      <c r="AU1518" s="1" t="s">
        <v>4271</v>
      </c>
      <c r="AV1518" s="1" t="s">
        <v>1137</v>
      </c>
      <c r="AW1518" s="1" t="s">
        <v>5384</v>
      </c>
      <c r="BG1518" s="1" t="s">
        <v>110</v>
      </c>
      <c r="BH1518" s="1" t="s">
        <v>4271</v>
      </c>
      <c r="BI1518" s="1" t="s">
        <v>3566</v>
      </c>
      <c r="BJ1518" s="1" t="s">
        <v>5995</v>
      </c>
      <c r="BK1518" s="1" t="s">
        <v>110</v>
      </c>
      <c r="BL1518" s="1" t="s">
        <v>4271</v>
      </c>
      <c r="BM1518" s="1" t="s">
        <v>3491</v>
      </c>
      <c r="BN1518" s="1" t="s">
        <v>6486</v>
      </c>
      <c r="BQ1518" s="1" t="s">
        <v>3841</v>
      </c>
      <c r="BR1518" s="1" t="s">
        <v>6931</v>
      </c>
      <c r="BS1518" s="1" t="s">
        <v>53</v>
      </c>
      <c r="BT1518" s="1" t="s">
        <v>5260</v>
      </c>
    </row>
    <row r="1519" spans="1:72" ht="13.5" customHeight="1">
      <c r="A1519" s="5" t="str">
        <f t="shared" si="77"/>
        <v>1861_화현내_0206</v>
      </c>
      <c r="B1519" s="1">
        <v>1861</v>
      </c>
      <c r="C1519" s="1" t="s">
        <v>9339</v>
      </c>
      <c r="D1519" s="1" t="s">
        <v>9340</v>
      </c>
      <c r="E1519" s="1">
        <v>1518</v>
      </c>
      <c r="F1519" s="1">
        <v>6</v>
      </c>
      <c r="G1519" s="1" t="s">
        <v>2529</v>
      </c>
      <c r="H1519" s="1" t="s">
        <v>4196</v>
      </c>
      <c r="I1519" s="1">
        <v>39</v>
      </c>
      <c r="L1519" s="1">
        <v>4</v>
      </c>
      <c r="M1519" s="1" t="s">
        <v>8642</v>
      </c>
      <c r="N1519" s="1" t="s">
        <v>8643</v>
      </c>
      <c r="S1519" s="1" t="s">
        <v>49</v>
      </c>
      <c r="T1519" s="1" t="s">
        <v>967</v>
      </c>
      <c r="W1519" s="1" t="s">
        <v>97</v>
      </c>
      <c r="X1519" s="1" t="s">
        <v>9291</v>
      </c>
      <c r="Y1519" s="1" t="s">
        <v>10</v>
      </c>
      <c r="Z1519" s="1" t="s">
        <v>4364</v>
      </c>
      <c r="AC1519" s="1">
        <v>44</v>
      </c>
      <c r="AJ1519" s="1" t="s">
        <v>17</v>
      </c>
      <c r="AK1519" s="1" t="s">
        <v>5254</v>
      </c>
      <c r="AL1519" s="1" t="s">
        <v>88</v>
      </c>
      <c r="AM1519" s="1" t="s">
        <v>7489</v>
      </c>
      <c r="AT1519" s="1" t="s">
        <v>110</v>
      </c>
      <c r="AU1519" s="1" t="s">
        <v>4271</v>
      </c>
      <c r="AV1519" s="1" t="s">
        <v>3842</v>
      </c>
      <c r="AW1519" s="1" t="s">
        <v>7503</v>
      </c>
      <c r="BG1519" s="1" t="s">
        <v>855</v>
      </c>
      <c r="BH1519" s="1" t="s">
        <v>5338</v>
      </c>
      <c r="BI1519" s="1" t="s">
        <v>2673</v>
      </c>
      <c r="BJ1519" s="1" t="s">
        <v>6030</v>
      </c>
      <c r="BK1519" s="1" t="s">
        <v>1304</v>
      </c>
      <c r="BL1519" s="1" t="s">
        <v>5334</v>
      </c>
      <c r="BM1519" s="1" t="s">
        <v>2794</v>
      </c>
      <c r="BN1519" s="1" t="s">
        <v>6514</v>
      </c>
      <c r="BO1519" s="1" t="s">
        <v>110</v>
      </c>
      <c r="BP1519" s="1" t="s">
        <v>4271</v>
      </c>
      <c r="BQ1519" s="1" t="s">
        <v>3843</v>
      </c>
      <c r="BR1519" s="1" t="s">
        <v>6930</v>
      </c>
      <c r="BS1519" s="1" t="s">
        <v>248</v>
      </c>
      <c r="BT1519" s="1" t="s">
        <v>5263</v>
      </c>
    </row>
    <row r="1520" spans="1:31" ht="13.5" customHeight="1">
      <c r="A1520" s="5" t="str">
        <f t="shared" si="77"/>
        <v>1861_화현내_0206</v>
      </c>
      <c r="B1520" s="1">
        <v>1861</v>
      </c>
      <c r="C1520" s="1" t="s">
        <v>9339</v>
      </c>
      <c r="D1520" s="1" t="s">
        <v>9340</v>
      </c>
      <c r="E1520" s="1">
        <v>1519</v>
      </c>
      <c r="F1520" s="1">
        <v>6</v>
      </c>
      <c r="G1520" s="1" t="s">
        <v>2529</v>
      </c>
      <c r="H1520" s="1" t="s">
        <v>4196</v>
      </c>
      <c r="I1520" s="1">
        <v>39</v>
      </c>
      <c r="L1520" s="1">
        <v>4</v>
      </c>
      <c r="M1520" s="1" t="s">
        <v>8642</v>
      </c>
      <c r="N1520" s="1" t="s">
        <v>8643</v>
      </c>
      <c r="S1520" s="1" t="s">
        <v>181</v>
      </c>
      <c r="T1520" s="1" t="s">
        <v>4259</v>
      </c>
      <c r="Y1520" s="1" t="s">
        <v>3844</v>
      </c>
      <c r="Z1520" s="1" t="s">
        <v>4485</v>
      </c>
      <c r="AC1520" s="1">
        <v>16</v>
      </c>
      <c r="AD1520" s="1" t="s">
        <v>757</v>
      </c>
      <c r="AE1520" s="1" t="s">
        <v>5206</v>
      </c>
    </row>
    <row r="1521" spans="1:72" ht="13.5" customHeight="1">
      <c r="A1521" s="5" t="str">
        <f t="shared" si="77"/>
        <v>1861_화현내_0206</v>
      </c>
      <c r="B1521" s="1">
        <v>1861</v>
      </c>
      <c r="C1521" s="1" t="s">
        <v>9339</v>
      </c>
      <c r="D1521" s="1" t="s">
        <v>9340</v>
      </c>
      <c r="E1521" s="1">
        <v>1520</v>
      </c>
      <c r="F1521" s="1">
        <v>6</v>
      </c>
      <c r="G1521" s="1" t="s">
        <v>2529</v>
      </c>
      <c r="H1521" s="1" t="s">
        <v>4196</v>
      </c>
      <c r="I1521" s="1">
        <v>39</v>
      </c>
      <c r="L1521" s="1">
        <v>5</v>
      </c>
      <c r="M1521" s="1" t="s">
        <v>8644</v>
      </c>
      <c r="N1521" s="1" t="s">
        <v>8645</v>
      </c>
      <c r="T1521" s="1" t="s">
        <v>9250</v>
      </c>
      <c r="U1521" s="1" t="s">
        <v>110</v>
      </c>
      <c r="V1521" s="1" t="s">
        <v>4271</v>
      </c>
      <c r="W1521" s="1" t="s">
        <v>97</v>
      </c>
      <c r="X1521" s="1" t="s">
        <v>9251</v>
      </c>
      <c r="Y1521" s="1" t="s">
        <v>3845</v>
      </c>
      <c r="Z1521" s="1" t="s">
        <v>4484</v>
      </c>
      <c r="AC1521" s="1">
        <v>59</v>
      </c>
      <c r="AD1521" s="1" t="s">
        <v>292</v>
      </c>
      <c r="AE1521" s="1" t="s">
        <v>5241</v>
      </c>
      <c r="AJ1521" s="1" t="s">
        <v>17</v>
      </c>
      <c r="AK1521" s="1" t="s">
        <v>5254</v>
      </c>
      <c r="AL1521" s="1" t="s">
        <v>88</v>
      </c>
      <c r="AM1521" s="1" t="s">
        <v>7489</v>
      </c>
      <c r="AT1521" s="1" t="s">
        <v>110</v>
      </c>
      <c r="AU1521" s="1" t="s">
        <v>4271</v>
      </c>
      <c r="AV1521" s="1" t="s">
        <v>3846</v>
      </c>
      <c r="AW1521" s="1" t="s">
        <v>5381</v>
      </c>
      <c r="BG1521" s="1" t="s">
        <v>110</v>
      </c>
      <c r="BH1521" s="1" t="s">
        <v>4271</v>
      </c>
      <c r="BI1521" s="1" t="s">
        <v>3847</v>
      </c>
      <c r="BJ1521" s="1" t="s">
        <v>6029</v>
      </c>
      <c r="BK1521" s="1" t="s">
        <v>110</v>
      </c>
      <c r="BL1521" s="1" t="s">
        <v>4271</v>
      </c>
      <c r="BM1521" s="1" t="s">
        <v>3848</v>
      </c>
      <c r="BN1521" s="1" t="s">
        <v>6483</v>
      </c>
      <c r="BO1521" s="1" t="s">
        <v>110</v>
      </c>
      <c r="BP1521" s="1" t="s">
        <v>4271</v>
      </c>
      <c r="BQ1521" s="1" t="s">
        <v>3849</v>
      </c>
      <c r="BR1521" s="1" t="s">
        <v>6929</v>
      </c>
      <c r="BS1521" s="1" t="s">
        <v>53</v>
      </c>
      <c r="BT1521" s="1" t="s">
        <v>5260</v>
      </c>
    </row>
    <row r="1522" spans="1:72" ht="13.5" customHeight="1">
      <c r="A1522" s="5" t="str">
        <f t="shared" si="77"/>
        <v>1861_화현내_0206</v>
      </c>
      <c r="B1522" s="1">
        <v>1861</v>
      </c>
      <c r="C1522" s="1" t="s">
        <v>9339</v>
      </c>
      <c r="D1522" s="1" t="s">
        <v>9340</v>
      </c>
      <c r="E1522" s="1">
        <v>1521</v>
      </c>
      <c r="F1522" s="1">
        <v>6</v>
      </c>
      <c r="G1522" s="1" t="s">
        <v>2529</v>
      </c>
      <c r="H1522" s="1" t="s">
        <v>4196</v>
      </c>
      <c r="I1522" s="1">
        <v>39</v>
      </c>
      <c r="L1522" s="1">
        <v>5</v>
      </c>
      <c r="M1522" s="1" t="s">
        <v>8644</v>
      </c>
      <c r="N1522" s="1" t="s">
        <v>8645</v>
      </c>
      <c r="S1522" s="1" t="s">
        <v>49</v>
      </c>
      <c r="T1522" s="1" t="s">
        <v>967</v>
      </c>
      <c r="W1522" s="1" t="s">
        <v>101</v>
      </c>
      <c r="X1522" s="1" t="s">
        <v>9302</v>
      </c>
      <c r="Y1522" s="1" t="s">
        <v>10</v>
      </c>
      <c r="Z1522" s="1" t="s">
        <v>4364</v>
      </c>
      <c r="AC1522" s="1">
        <v>59</v>
      </c>
      <c r="AD1522" s="1" t="s">
        <v>292</v>
      </c>
      <c r="AE1522" s="1" t="s">
        <v>5241</v>
      </c>
      <c r="AJ1522" s="1" t="s">
        <v>17</v>
      </c>
      <c r="AK1522" s="1" t="s">
        <v>5254</v>
      </c>
      <c r="AL1522" s="1" t="s">
        <v>2892</v>
      </c>
      <c r="AM1522" s="1" t="s">
        <v>5275</v>
      </c>
      <c r="AT1522" s="1" t="s">
        <v>110</v>
      </c>
      <c r="AU1522" s="1" t="s">
        <v>4271</v>
      </c>
      <c r="AV1522" s="1" t="s">
        <v>1927</v>
      </c>
      <c r="AW1522" s="1" t="s">
        <v>5421</v>
      </c>
      <c r="BG1522" s="1" t="s">
        <v>110</v>
      </c>
      <c r="BH1522" s="1" t="s">
        <v>4271</v>
      </c>
      <c r="BI1522" s="1" t="s">
        <v>3850</v>
      </c>
      <c r="BJ1522" s="1" t="s">
        <v>6028</v>
      </c>
      <c r="BK1522" s="1" t="s">
        <v>110</v>
      </c>
      <c r="BL1522" s="1" t="s">
        <v>4271</v>
      </c>
      <c r="BM1522" s="1" t="s">
        <v>3851</v>
      </c>
      <c r="BN1522" s="1" t="s">
        <v>6513</v>
      </c>
      <c r="BO1522" s="1" t="s">
        <v>105</v>
      </c>
      <c r="BP1522" s="1" t="s">
        <v>4280</v>
      </c>
      <c r="BQ1522" s="1" t="s">
        <v>3852</v>
      </c>
      <c r="BR1522" s="1" t="s">
        <v>7779</v>
      </c>
      <c r="BS1522" s="1" t="s">
        <v>74</v>
      </c>
      <c r="BT1522" s="1" t="s">
        <v>4740</v>
      </c>
    </row>
    <row r="1523" spans="1:29" ht="13.5" customHeight="1">
      <c r="A1523" s="5" t="str">
        <f t="shared" si="77"/>
        <v>1861_화현내_0206</v>
      </c>
      <c r="B1523" s="1">
        <v>1861</v>
      </c>
      <c r="C1523" s="1" t="s">
        <v>9339</v>
      </c>
      <c r="D1523" s="1" t="s">
        <v>9340</v>
      </c>
      <c r="E1523" s="1">
        <v>1522</v>
      </c>
      <c r="F1523" s="1">
        <v>6</v>
      </c>
      <c r="G1523" s="1" t="s">
        <v>2529</v>
      </c>
      <c r="H1523" s="1" t="s">
        <v>4196</v>
      </c>
      <c r="I1523" s="1">
        <v>39</v>
      </c>
      <c r="L1523" s="1">
        <v>5</v>
      </c>
      <c r="M1523" s="1" t="s">
        <v>8644</v>
      </c>
      <c r="N1523" s="1" t="s">
        <v>8645</v>
      </c>
      <c r="S1523" s="1" t="s">
        <v>181</v>
      </c>
      <c r="T1523" s="1" t="s">
        <v>4259</v>
      </c>
      <c r="Y1523" s="1" t="s">
        <v>3853</v>
      </c>
      <c r="Z1523" s="1" t="s">
        <v>4483</v>
      </c>
      <c r="AC1523" s="1">
        <v>24</v>
      </c>
    </row>
    <row r="1524" spans="1:29" ht="13.5" customHeight="1">
      <c r="A1524" s="5" t="str">
        <f t="shared" si="77"/>
        <v>1861_화현내_0206</v>
      </c>
      <c r="B1524" s="1">
        <v>1861</v>
      </c>
      <c r="C1524" s="1" t="s">
        <v>9339</v>
      </c>
      <c r="D1524" s="1" t="s">
        <v>9340</v>
      </c>
      <c r="E1524" s="1">
        <v>1523</v>
      </c>
      <c r="F1524" s="1">
        <v>6</v>
      </c>
      <c r="G1524" s="1" t="s">
        <v>2529</v>
      </c>
      <c r="H1524" s="1" t="s">
        <v>4196</v>
      </c>
      <c r="I1524" s="1">
        <v>39</v>
      </c>
      <c r="L1524" s="1">
        <v>5</v>
      </c>
      <c r="M1524" s="1" t="s">
        <v>8644</v>
      </c>
      <c r="N1524" s="1" t="s">
        <v>8645</v>
      </c>
      <c r="S1524" s="1" t="s">
        <v>184</v>
      </c>
      <c r="T1524" s="1" t="s">
        <v>4260</v>
      </c>
      <c r="W1524" s="1" t="s">
        <v>219</v>
      </c>
      <c r="X1524" s="1" t="s">
        <v>4346</v>
      </c>
      <c r="Y1524" s="1" t="s">
        <v>10</v>
      </c>
      <c r="Z1524" s="1" t="s">
        <v>4364</v>
      </c>
      <c r="AC1524" s="1">
        <v>24</v>
      </c>
    </row>
    <row r="1525" spans="1:72" ht="13.5" customHeight="1">
      <c r="A1525" s="5" t="str">
        <f t="shared" si="77"/>
        <v>1861_화현내_0206</v>
      </c>
      <c r="B1525" s="1">
        <v>1861</v>
      </c>
      <c r="C1525" s="1" t="s">
        <v>9339</v>
      </c>
      <c r="D1525" s="1" t="s">
        <v>9340</v>
      </c>
      <c r="E1525" s="1">
        <v>1524</v>
      </c>
      <c r="F1525" s="1">
        <v>6</v>
      </c>
      <c r="G1525" s="1" t="s">
        <v>2529</v>
      </c>
      <c r="H1525" s="1" t="s">
        <v>4196</v>
      </c>
      <c r="I1525" s="1">
        <v>40</v>
      </c>
      <c r="J1525" s="1" t="s">
        <v>3854</v>
      </c>
      <c r="K1525" s="1" t="s">
        <v>7419</v>
      </c>
      <c r="L1525" s="1">
        <v>1</v>
      </c>
      <c r="M1525" s="1" t="s">
        <v>8646</v>
      </c>
      <c r="N1525" s="1" t="s">
        <v>8647</v>
      </c>
      <c r="T1525" s="1" t="s">
        <v>8885</v>
      </c>
      <c r="U1525" s="1" t="s">
        <v>110</v>
      </c>
      <c r="V1525" s="1" t="s">
        <v>4271</v>
      </c>
      <c r="W1525" s="1" t="s">
        <v>97</v>
      </c>
      <c r="X1525" s="1" t="s">
        <v>8888</v>
      </c>
      <c r="Y1525" s="1" t="s">
        <v>3855</v>
      </c>
      <c r="Z1525" s="1" t="s">
        <v>4482</v>
      </c>
      <c r="AC1525" s="1">
        <v>59</v>
      </c>
      <c r="AD1525" s="1" t="s">
        <v>292</v>
      </c>
      <c r="AE1525" s="1" t="s">
        <v>5241</v>
      </c>
      <c r="AJ1525" s="1" t="s">
        <v>17</v>
      </c>
      <c r="AK1525" s="1" t="s">
        <v>5254</v>
      </c>
      <c r="AL1525" s="1" t="s">
        <v>88</v>
      </c>
      <c r="AM1525" s="1" t="s">
        <v>7489</v>
      </c>
      <c r="AT1525" s="1" t="s">
        <v>110</v>
      </c>
      <c r="AU1525" s="1" t="s">
        <v>4271</v>
      </c>
      <c r="AV1525" s="1" t="s">
        <v>1313</v>
      </c>
      <c r="AW1525" s="1" t="s">
        <v>5038</v>
      </c>
      <c r="BG1525" s="1" t="s">
        <v>110</v>
      </c>
      <c r="BH1525" s="1" t="s">
        <v>4271</v>
      </c>
      <c r="BI1525" s="1" t="s">
        <v>3856</v>
      </c>
      <c r="BJ1525" s="1" t="s">
        <v>6027</v>
      </c>
      <c r="BK1525" s="1" t="s">
        <v>110</v>
      </c>
      <c r="BL1525" s="1" t="s">
        <v>4271</v>
      </c>
      <c r="BM1525" s="1" t="s">
        <v>3857</v>
      </c>
      <c r="BN1525" s="1" t="s">
        <v>6512</v>
      </c>
      <c r="BO1525" s="1" t="s">
        <v>110</v>
      </c>
      <c r="BP1525" s="1" t="s">
        <v>4271</v>
      </c>
      <c r="BQ1525" s="1" t="s">
        <v>3743</v>
      </c>
      <c r="BR1525" s="1" t="s">
        <v>6928</v>
      </c>
      <c r="BS1525" s="1" t="s">
        <v>95</v>
      </c>
      <c r="BT1525" s="1" t="s">
        <v>5256</v>
      </c>
    </row>
    <row r="1526" spans="1:72" ht="13.5" customHeight="1">
      <c r="A1526" s="5" t="str">
        <f t="shared" si="77"/>
        <v>1861_화현내_0206</v>
      </c>
      <c r="B1526" s="1">
        <v>1861</v>
      </c>
      <c r="C1526" s="1" t="s">
        <v>9339</v>
      </c>
      <c r="D1526" s="1" t="s">
        <v>9340</v>
      </c>
      <c r="E1526" s="1">
        <v>1525</v>
      </c>
      <c r="F1526" s="1">
        <v>6</v>
      </c>
      <c r="G1526" s="1" t="s">
        <v>2529</v>
      </c>
      <c r="H1526" s="1" t="s">
        <v>4196</v>
      </c>
      <c r="I1526" s="1">
        <v>40</v>
      </c>
      <c r="L1526" s="1">
        <v>1</v>
      </c>
      <c r="M1526" s="1" t="s">
        <v>8646</v>
      </c>
      <c r="N1526" s="1" t="s">
        <v>8647</v>
      </c>
      <c r="S1526" s="1" t="s">
        <v>49</v>
      </c>
      <c r="T1526" s="1" t="s">
        <v>967</v>
      </c>
      <c r="W1526" s="1" t="s">
        <v>97</v>
      </c>
      <c r="X1526" s="1" t="s">
        <v>8888</v>
      </c>
      <c r="Y1526" s="1" t="s">
        <v>10</v>
      </c>
      <c r="Z1526" s="1" t="s">
        <v>4364</v>
      </c>
      <c r="AC1526" s="1">
        <v>59</v>
      </c>
      <c r="AD1526" s="1" t="s">
        <v>292</v>
      </c>
      <c r="AE1526" s="1" t="s">
        <v>5241</v>
      </c>
      <c r="AJ1526" s="1" t="s">
        <v>17</v>
      </c>
      <c r="AK1526" s="1" t="s">
        <v>5254</v>
      </c>
      <c r="AL1526" s="1" t="s">
        <v>125</v>
      </c>
      <c r="AM1526" s="1" t="s">
        <v>5270</v>
      </c>
      <c r="AT1526" s="1" t="s">
        <v>110</v>
      </c>
      <c r="AU1526" s="1" t="s">
        <v>4271</v>
      </c>
      <c r="AV1526" s="1" t="s">
        <v>3858</v>
      </c>
      <c r="AW1526" s="1" t="s">
        <v>5432</v>
      </c>
      <c r="BG1526" s="1" t="s">
        <v>110</v>
      </c>
      <c r="BH1526" s="1" t="s">
        <v>4271</v>
      </c>
      <c r="BI1526" s="1" t="s">
        <v>3859</v>
      </c>
      <c r="BJ1526" s="1" t="s">
        <v>9303</v>
      </c>
      <c r="BK1526" s="1" t="s">
        <v>1304</v>
      </c>
      <c r="BL1526" s="1" t="s">
        <v>5334</v>
      </c>
      <c r="BM1526" s="1" t="s">
        <v>3860</v>
      </c>
      <c r="BN1526" s="1" t="s">
        <v>6511</v>
      </c>
      <c r="BO1526" s="1" t="s">
        <v>110</v>
      </c>
      <c r="BP1526" s="1" t="s">
        <v>4271</v>
      </c>
      <c r="BQ1526" s="1" t="s">
        <v>3861</v>
      </c>
      <c r="BR1526" s="1" t="s">
        <v>6927</v>
      </c>
      <c r="BS1526" s="1" t="s">
        <v>212</v>
      </c>
      <c r="BT1526" s="1" t="s">
        <v>4706</v>
      </c>
    </row>
    <row r="1527" spans="1:31" ht="13.5" customHeight="1">
      <c r="A1527" s="5" t="str">
        <f t="shared" si="77"/>
        <v>1861_화현내_0206</v>
      </c>
      <c r="B1527" s="1">
        <v>1861</v>
      </c>
      <c r="C1527" s="1" t="s">
        <v>9339</v>
      </c>
      <c r="D1527" s="1" t="s">
        <v>9340</v>
      </c>
      <c r="E1527" s="1">
        <v>1526</v>
      </c>
      <c r="F1527" s="1">
        <v>6</v>
      </c>
      <c r="G1527" s="1" t="s">
        <v>2529</v>
      </c>
      <c r="H1527" s="1" t="s">
        <v>4196</v>
      </c>
      <c r="I1527" s="1">
        <v>40</v>
      </c>
      <c r="L1527" s="1">
        <v>1</v>
      </c>
      <c r="M1527" s="1" t="s">
        <v>8646</v>
      </c>
      <c r="N1527" s="1" t="s">
        <v>8647</v>
      </c>
      <c r="S1527" s="1" t="s">
        <v>181</v>
      </c>
      <c r="T1527" s="1" t="s">
        <v>4259</v>
      </c>
      <c r="Y1527" s="1" t="s">
        <v>3862</v>
      </c>
      <c r="Z1527" s="1" t="s">
        <v>4481</v>
      </c>
      <c r="AC1527" s="1">
        <v>26</v>
      </c>
      <c r="AD1527" s="1" t="s">
        <v>428</v>
      </c>
      <c r="AE1527" s="1" t="s">
        <v>5208</v>
      </c>
    </row>
    <row r="1528" spans="1:29" ht="13.5" customHeight="1">
      <c r="A1528" s="5" t="str">
        <f t="shared" si="77"/>
        <v>1861_화현내_0206</v>
      </c>
      <c r="B1528" s="1">
        <v>1861</v>
      </c>
      <c r="C1528" s="1" t="s">
        <v>9339</v>
      </c>
      <c r="D1528" s="1" t="s">
        <v>9340</v>
      </c>
      <c r="E1528" s="1">
        <v>1527</v>
      </c>
      <c r="F1528" s="1">
        <v>6</v>
      </c>
      <c r="G1528" s="1" t="s">
        <v>2529</v>
      </c>
      <c r="H1528" s="1" t="s">
        <v>4196</v>
      </c>
      <c r="I1528" s="1">
        <v>40</v>
      </c>
      <c r="L1528" s="1">
        <v>1</v>
      </c>
      <c r="M1528" s="1" t="s">
        <v>8646</v>
      </c>
      <c r="N1528" s="1" t="s">
        <v>8647</v>
      </c>
      <c r="S1528" s="1" t="s">
        <v>184</v>
      </c>
      <c r="T1528" s="1" t="s">
        <v>4260</v>
      </c>
      <c r="W1528" s="1" t="s">
        <v>290</v>
      </c>
      <c r="X1528" s="1" t="s">
        <v>4337</v>
      </c>
      <c r="Y1528" s="1" t="s">
        <v>10</v>
      </c>
      <c r="Z1528" s="1" t="s">
        <v>4364</v>
      </c>
      <c r="AC1528" s="1">
        <v>26</v>
      </c>
    </row>
    <row r="1529" spans="1:31" ht="13.5" customHeight="1">
      <c r="A1529" s="5" t="str">
        <f t="shared" si="77"/>
        <v>1861_화현내_0206</v>
      </c>
      <c r="B1529" s="1">
        <v>1861</v>
      </c>
      <c r="C1529" s="1" t="s">
        <v>9339</v>
      </c>
      <c r="D1529" s="1" t="s">
        <v>9340</v>
      </c>
      <c r="E1529" s="1">
        <v>1528</v>
      </c>
      <c r="F1529" s="1">
        <v>6</v>
      </c>
      <c r="G1529" s="1" t="s">
        <v>2529</v>
      </c>
      <c r="H1529" s="1" t="s">
        <v>4196</v>
      </c>
      <c r="I1529" s="1">
        <v>40</v>
      </c>
      <c r="L1529" s="1">
        <v>1</v>
      </c>
      <c r="M1529" s="1" t="s">
        <v>8646</v>
      </c>
      <c r="N1529" s="1" t="s">
        <v>8647</v>
      </c>
      <c r="S1529" s="1" t="s">
        <v>181</v>
      </c>
      <c r="T1529" s="1" t="s">
        <v>4259</v>
      </c>
      <c r="Y1529" s="1" t="s">
        <v>2927</v>
      </c>
      <c r="Z1529" s="1" t="s">
        <v>4480</v>
      </c>
      <c r="AC1529" s="1">
        <v>20</v>
      </c>
      <c r="AD1529" s="1" t="s">
        <v>244</v>
      </c>
      <c r="AE1529" s="1" t="s">
        <v>5194</v>
      </c>
    </row>
    <row r="1530" spans="1:72" ht="13.5" customHeight="1">
      <c r="A1530" s="5" t="str">
        <f t="shared" si="77"/>
        <v>1861_화현내_0206</v>
      </c>
      <c r="B1530" s="1">
        <v>1861</v>
      </c>
      <c r="C1530" s="1" t="s">
        <v>9339</v>
      </c>
      <c r="D1530" s="1" t="s">
        <v>9340</v>
      </c>
      <c r="E1530" s="1">
        <v>1529</v>
      </c>
      <c r="F1530" s="1">
        <v>6</v>
      </c>
      <c r="G1530" s="1" t="s">
        <v>2529</v>
      </c>
      <c r="H1530" s="1" t="s">
        <v>4196</v>
      </c>
      <c r="I1530" s="1">
        <v>40</v>
      </c>
      <c r="L1530" s="1">
        <v>2</v>
      </c>
      <c r="M1530" s="1" t="s">
        <v>8648</v>
      </c>
      <c r="N1530" s="1" t="s">
        <v>8649</v>
      </c>
      <c r="T1530" s="1" t="s">
        <v>8823</v>
      </c>
      <c r="U1530" s="1" t="s">
        <v>110</v>
      </c>
      <c r="V1530" s="1" t="s">
        <v>4271</v>
      </c>
      <c r="W1530" s="1" t="s">
        <v>139</v>
      </c>
      <c r="X1530" s="1" t="s">
        <v>9304</v>
      </c>
      <c r="Y1530" s="1" t="s">
        <v>2884</v>
      </c>
      <c r="Z1530" s="1" t="s">
        <v>4479</v>
      </c>
      <c r="AC1530" s="1">
        <v>35</v>
      </c>
      <c r="AD1530" s="1" t="s">
        <v>205</v>
      </c>
      <c r="AE1530" s="1" t="s">
        <v>5214</v>
      </c>
      <c r="AJ1530" s="1" t="s">
        <v>17</v>
      </c>
      <c r="AK1530" s="1" t="s">
        <v>5254</v>
      </c>
      <c r="AL1530" s="1" t="s">
        <v>141</v>
      </c>
      <c r="AM1530" s="1" t="s">
        <v>5296</v>
      </c>
      <c r="AT1530" s="1" t="s">
        <v>110</v>
      </c>
      <c r="AU1530" s="1" t="s">
        <v>4271</v>
      </c>
      <c r="AV1530" s="1" t="s">
        <v>3863</v>
      </c>
      <c r="AW1530" s="1" t="s">
        <v>5431</v>
      </c>
      <c r="BG1530" s="1" t="s">
        <v>110</v>
      </c>
      <c r="BH1530" s="1" t="s">
        <v>4271</v>
      </c>
      <c r="BI1530" s="1" t="s">
        <v>3685</v>
      </c>
      <c r="BJ1530" s="1" t="s">
        <v>5463</v>
      </c>
      <c r="BK1530" s="1" t="s">
        <v>110</v>
      </c>
      <c r="BL1530" s="1" t="s">
        <v>4271</v>
      </c>
      <c r="BM1530" s="1" t="s">
        <v>3392</v>
      </c>
      <c r="BN1530" s="1" t="s">
        <v>5519</v>
      </c>
      <c r="BO1530" s="1" t="s">
        <v>110</v>
      </c>
      <c r="BP1530" s="1" t="s">
        <v>4271</v>
      </c>
      <c r="BQ1530" s="1" t="s">
        <v>3864</v>
      </c>
      <c r="BR1530" s="1" t="s">
        <v>9305</v>
      </c>
      <c r="BS1530" s="1" t="s">
        <v>88</v>
      </c>
      <c r="BT1530" s="1" t="s">
        <v>7489</v>
      </c>
    </row>
    <row r="1531" spans="1:72" ht="13.5" customHeight="1">
      <c r="A1531" s="5" t="str">
        <f aca="true" t="shared" si="78" ref="A1531:A1551">HYPERLINK("http://kyu.snu.ac.kr/sdhj/index.jsp?type=hj/GK14782_00IH_0001_0207.jpg","1861_화현내_0207")</f>
        <v>1861_화현내_0207</v>
      </c>
      <c r="B1531" s="1">
        <v>1861</v>
      </c>
      <c r="C1531" s="1" t="s">
        <v>9339</v>
      </c>
      <c r="D1531" s="1" t="s">
        <v>9340</v>
      </c>
      <c r="E1531" s="1">
        <v>1530</v>
      </c>
      <c r="F1531" s="1">
        <v>6</v>
      </c>
      <c r="G1531" s="1" t="s">
        <v>2529</v>
      </c>
      <c r="H1531" s="1" t="s">
        <v>4196</v>
      </c>
      <c r="I1531" s="1">
        <v>40</v>
      </c>
      <c r="L1531" s="1">
        <v>2</v>
      </c>
      <c r="M1531" s="1" t="s">
        <v>8648</v>
      </c>
      <c r="N1531" s="1" t="s">
        <v>8649</v>
      </c>
      <c r="S1531" s="1" t="s">
        <v>49</v>
      </c>
      <c r="T1531" s="1" t="s">
        <v>967</v>
      </c>
      <c r="W1531" s="1" t="s">
        <v>89</v>
      </c>
      <c r="X1531" s="1" t="s">
        <v>4357</v>
      </c>
      <c r="Y1531" s="1" t="s">
        <v>10</v>
      </c>
      <c r="Z1531" s="1" t="s">
        <v>4364</v>
      </c>
      <c r="AC1531" s="1">
        <v>34</v>
      </c>
      <c r="AD1531" s="1" t="s">
        <v>394</v>
      </c>
      <c r="AE1531" s="1" t="s">
        <v>5230</v>
      </c>
      <c r="AJ1531" s="1" t="s">
        <v>17</v>
      </c>
      <c r="AK1531" s="1" t="s">
        <v>5254</v>
      </c>
      <c r="AL1531" s="1" t="s">
        <v>91</v>
      </c>
      <c r="AM1531" s="1" t="s">
        <v>5274</v>
      </c>
      <c r="AT1531" s="1" t="s">
        <v>110</v>
      </c>
      <c r="AU1531" s="1" t="s">
        <v>4271</v>
      </c>
      <c r="AV1531" s="1" t="s">
        <v>2813</v>
      </c>
      <c r="AW1531" s="1" t="s">
        <v>5397</v>
      </c>
      <c r="BG1531" s="1" t="s">
        <v>110</v>
      </c>
      <c r="BH1531" s="1" t="s">
        <v>4271</v>
      </c>
      <c r="BI1531" s="1" t="s">
        <v>2814</v>
      </c>
      <c r="BJ1531" s="1" t="s">
        <v>6026</v>
      </c>
      <c r="BK1531" s="1" t="s">
        <v>110</v>
      </c>
      <c r="BL1531" s="1" t="s">
        <v>4271</v>
      </c>
      <c r="BM1531" s="1" t="s">
        <v>2815</v>
      </c>
      <c r="BN1531" s="1" t="s">
        <v>6510</v>
      </c>
      <c r="BO1531" s="1" t="s">
        <v>110</v>
      </c>
      <c r="BP1531" s="1" t="s">
        <v>4271</v>
      </c>
      <c r="BQ1531" s="1" t="s">
        <v>3865</v>
      </c>
      <c r="BR1531" s="1" t="s">
        <v>6926</v>
      </c>
      <c r="BS1531" s="1" t="s">
        <v>104</v>
      </c>
      <c r="BT1531" s="1" t="s">
        <v>5261</v>
      </c>
    </row>
    <row r="1532" spans="1:31" ht="13.5" customHeight="1">
      <c r="A1532" s="5" t="str">
        <f t="shared" si="78"/>
        <v>1861_화현내_0207</v>
      </c>
      <c r="B1532" s="1">
        <v>1861</v>
      </c>
      <c r="C1532" s="1" t="s">
        <v>9339</v>
      </c>
      <c r="D1532" s="1" t="s">
        <v>9340</v>
      </c>
      <c r="E1532" s="1">
        <v>1531</v>
      </c>
      <c r="F1532" s="1">
        <v>6</v>
      </c>
      <c r="G1532" s="1" t="s">
        <v>2529</v>
      </c>
      <c r="H1532" s="1" t="s">
        <v>4196</v>
      </c>
      <c r="I1532" s="1">
        <v>40</v>
      </c>
      <c r="L1532" s="1">
        <v>2</v>
      </c>
      <c r="M1532" s="1" t="s">
        <v>8648</v>
      </c>
      <c r="N1532" s="1" t="s">
        <v>8649</v>
      </c>
      <c r="S1532" s="1" t="s">
        <v>96</v>
      </c>
      <c r="T1532" s="1" t="s">
        <v>4261</v>
      </c>
      <c r="W1532" s="1" t="s">
        <v>97</v>
      </c>
      <c r="X1532" s="1" t="s">
        <v>8824</v>
      </c>
      <c r="Y1532" s="1" t="s">
        <v>10</v>
      </c>
      <c r="Z1532" s="1" t="s">
        <v>4364</v>
      </c>
      <c r="AC1532" s="1">
        <v>62</v>
      </c>
      <c r="AD1532" s="1" t="s">
        <v>556</v>
      </c>
      <c r="AE1532" s="1" t="s">
        <v>5204</v>
      </c>
    </row>
    <row r="1533" spans="1:29" ht="13.5" customHeight="1">
      <c r="A1533" s="5" t="str">
        <f t="shared" si="78"/>
        <v>1861_화현내_0207</v>
      </c>
      <c r="B1533" s="1">
        <v>1861</v>
      </c>
      <c r="C1533" s="1" t="s">
        <v>9339</v>
      </c>
      <c r="D1533" s="1" t="s">
        <v>9340</v>
      </c>
      <c r="E1533" s="1">
        <v>1532</v>
      </c>
      <c r="F1533" s="1">
        <v>6</v>
      </c>
      <c r="G1533" s="1" t="s">
        <v>2529</v>
      </c>
      <c r="H1533" s="1" t="s">
        <v>4196</v>
      </c>
      <c r="I1533" s="1">
        <v>40</v>
      </c>
      <c r="L1533" s="1">
        <v>2</v>
      </c>
      <c r="M1533" s="1" t="s">
        <v>8648</v>
      </c>
      <c r="N1533" s="1" t="s">
        <v>8649</v>
      </c>
      <c r="S1533" s="1" t="s">
        <v>963</v>
      </c>
      <c r="T1533" s="1" t="s">
        <v>4267</v>
      </c>
      <c r="W1533" s="1" t="s">
        <v>450</v>
      </c>
      <c r="X1533" s="1" t="s">
        <v>4356</v>
      </c>
      <c r="Y1533" s="1" t="s">
        <v>10</v>
      </c>
      <c r="Z1533" s="1" t="s">
        <v>4364</v>
      </c>
      <c r="AC1533" s="1">
        <v>68</v>
      </c>
    </row>
    <row r="1534" spans="1:29" ht="13.5" customHeight="1">
      <c r="A1534" s="5" t="str">
        <f t="shared" si="78"/>
        <v>1861_화현내_0207</v>
      </c>
      <c r="B1534" s="1">
        <v>1861</v>
      </c>
      <c r="C1534" s="1" t="s">
        <v>9339</v>
      </c>
      <c r="D1534" s="1" t="s">
        <v>9340</v>
      </c>
      <c r="E1534" s="1">
        <v>1533</v>
      </c>
      <c r="F1534" s="1">
        <v>6</v>
      </c>
      <c r="G1534" s="1" t="s">
        <v>2529</v>
      </c>
      <c r="H1534" s="1" t="s">
        <v>4196</v>
      </c>
      <c r="I1534" s="1">
        <v>40</v>
      </c>
      <c r="L1534" s="1">
        <v>2</v>
      </c>
      <c r="M1534" s="1" t="s">
        <v>8648</v>
      </c>
      <c r="N1534" s="1" t="s">
        <v>8649</v>
      </c>
      <c r="S1534" s="1" t="s">
        <v>131</v>
      </c>
      <c r="T1534" s="1" t="s">
        <v>4263</v>
      </c>
      <c r="Y1534" s="1" t="s">
        <v>3836</v>
      </c>
      <c r="Z1534" s="1" t="s">
        <v>4478</v>
      </c>
      <c r="AC1534" s="1">
        <v>28</v>
      </c>
    </row>
    <row r="1535" spans="1:72" ht="13.5" customHeight="1">
      <c r="A1535" s="5" t="str">
        <f t="shared" si="78"/>
        <v>1861_화현내_0207</v>
      </c>
      <c r="B1535" s="1">
        <v>1861</v>
      </c>
      <c r="C1535" s="1" t="s">
        <v>9339</v>
      </c>
      <c r="D1535" s="1" t="s">
        <v>9340</v>
      </c>
      <c r="E1535" s="1">
        <v>1534</v>
      </c>
      <c r="F1535" s="1">
        <v>6</v>
      </c>
      <c r="G1535" s="1" t="s">
        <v>2529</v>
      </c>
      <c r="H1535" s="1" t="s">
        <v>4196</v>
      </c>
      <c r="I1535" s="1">
        <v>40</v>
      </c>
      <c r="L1535" s="1">
        <v>3</v>
      </c>
      <c r="M1535" s="1" t="s">
        <v>3854</v>
      </c>
      <c r="N1535" s="1" t="s">
        <v>7419</v>
      </c>
      <c r="T1535" s="1" t="s">
        <v>8783</v>
      </c>
      <c r="U1535" s="1" t="s">
        <v>110</v>
      </c>
      <c r="V1535" s="1" t="s">
        <v>4271</v>
      </c>
      <c r="W1535" s="1" t="s">
        <v>139</v>
      </c>
      <c r="X1535" s="1" t="s">
        <v>9235</v>
      </c>
      <c r="Y1535" s="1" t="s">
        <v>3866</v>
      </c>
      <c r="Z1535" s="1" t="s">
        <v>4477</v>
      </c>
      <c r="AC1535" s="1">
        <v>43</v>
      </c>
      <c r="AD1535" s="1" t="s">
        <v>136</v>
      </c>
      <c r="AE1535" s="1" t="s">
        <v>5237</v>
      </c>
      <c r="AJ1535" s="1" t="s">
        <v>17</v>
      </c>
      <c r="AK1535" s="1" t="s">
        <v>5254</v>
      </c>
      <c r="AL1535" s="1" t="s">
        <v>141</v>
      </c>
      <c r="AM1535" s="1" t="s">
        <v>5296</v>
      </c>
      <c r="AT1535" s="1" t="s">
        <v>110</v>
      </c>
      <c r="AU1535" s="1" t="s">
        <v>4271</v>
      </c>
      <c r="AV1535" s="1" t="s">
        <v>3445</v>
      </c>
      <c r="AW1535" s="1" t="s">
        <v>5430</v>
      </c>
      <c r="BG1535" s="1" t="s">
        <v>110</v>
      </c>
      <c r="BH1535" s="1" t="s">
        <v>4271</v>
      </c>
      <c r="BI1535" s="1" t="s">
        <v>3446</v>
      </c>
      <c r="BJ1535" s="1" t="s">
        <v>6025</v>
      </c>
      <c r="BK1535" s="1" t="s">
        <v>110</v>
      </c>
      <c r="BL1535" s="1" t="s">
        <v>4271</v>
      </c>
      <c r="BM1535" s="1" t="s">
        <v>3541</v>
      </c>
      <c r="BN1535" s="1" t="s">
        <v>6509</v>
      </c>
      <c r="BQ1535" s="1" t="s">
        <v>2611</v>
      </c>
      <c r="BR1535" s="1" t="s">
        <v>7873</v>
      </c>
      <c r="BS1535" s="1" t="s">
        <v>1126</v>
      </c>
      <c r="BT1535" s="1" t="s">
        <v>5271</v>
      </c>
    </row>
    <row r="1536" spans="1:72" ht="13.5" customHeight="1">
      <c r="A1536" s="5" t="str">
        <f t="shared" si="78"/>
        <v>1861_화현내_0207</v>
      </c>
      <c r="B1536" s="1">
        <v>1861</v>
      </c>
      <c r="C1536" s="1" t="s">
        <v>9339</v>
      </c>
      <c r="D1536" s="1" t="s">
        <v>9340</v>
      </c>
      <c r="E1536" s="1">
        <v>1535</v>
      </c>
      <c r="F1536" s="1">
        <v>6</v>
      </c>
      <c r="G1536" s="1" t="s">
        <v>2529</v>
      </c>
      <c r="H1536" s="1" t="s">
        <v>4196</v>
      </c>
      <c r="I1536" s="1">
        <v>40</v>
      </c>
      <c r="L1536" s="1">
        <v>3</v>
      </c>
      <c r="M1536" s="1" t="s">
        <v>3854</v>
      </c>
      <c r="N1536" s="1" t="s">
        <v>7419</v>
      </c>
      <c r="S1536" s="1" t="s">
        <v>49</v>
      </c>
      <c r="T1536" s="1" t="s">
        <v>967</v>
      </c>
      <c r="W1536" s="1" t="s">
        <v>267</v>
      </c>
      <c r="X1536" s="1" t="s">
        <v>4342</v>
      </c>
      <c r="Y1536" s="1" t="s">
        <v>10</v>
      </c>
      <c r="Z1536" s="1" t="s">
        <v>4364</v>
      </c>
      <c r="AC1536" s="1">
        <v>43</v>
      </c>
      <c r="AD1536" s="1" t="s">
        <v>136</v>
      </c>
      <c r="AE1536" s="1" t="s">
        <v>5237</v>
      </c>
      <c r="AJ1536" s="1" t="s">
        <v>17</v>
      </c>
      <c r="AK1536" s="1" t="s">
        <v>5254</v>
      </c>
      <c r="AL1536" s="1" t="s">
        <v>104</v>
      </c>
      <c r="AM1536" s="1" t="s">
        <v>5261</v>
      </c>
      <c r="AT1536" s="1" t="s">
        <v>110</v>
      </c>
      <c r="AU1536" s="1" t="s">
        <v>4271</v>
      </c>
      <c r="AV1536" s="1" t="s">
        <v>3867</v>
      </c>
      <c r="AW1536" s="1" t="s">
        <v>5393</v>
      </c>
      <c r="BG1536" s="1" t="s">
        <v>110</v>
      </c>
      <c r="BH1536" s="1" t="s">
        <v>4271</v>
      </c>
      <c r="BI1536" s="1" t="s">
        <v>3868</v>
      </c>
      <c r="BJ1536" s="1" t="s">
        <v>6002</v>
      </c>
      <c r="BK1536" s="1" t="s">
        <v>1304</v>
      </c>
      <c r="BL1536" s="1" t="s">
        <v>5334</v>
      </c>
      <c r="BM1536" s="1" t="s">
        <v>3173</v>
      </c>
      <c r="BN1536" s="1" t="s">
        <v>6120</v>
      </c>
      <c r="BO1536" s="1" t="s">
        <v>1304</v>
      </c>
      <c r="BP1536" s="1" t="s">
        <v>5334</v>
      </c>
      <c r="BQ1536" s="1" t="s">
        <v>2953</v>
      </c>
      <c r="BR1536" s="1" t="s">
        <v>7626</v>
      </c>
      <c r="BS1536" s="1" t="s">
        <v>88</v>
      </c>
      <c r="BT1536" s="1" t="s">
        <v>7489</v>
      </c>
    </row>
    <row r="1537" spans="1:29" ht="13.5" customHeight="1">
      <c r="A1537" s="5" t="str">
        <f t="shared" si="78"/>
        <v>1861_화현내_0207</v>
      </c>
      <c r="B1537" s="1">
        <v>1861</v>
      </c>
      <c r="C1537" s="1" t="s">
        <v>9339</v>
      </c>
      <c r="D1537" s="1" t="s">
        <v>9340</v>
      </c>
      <c r="E1537" s="1">
        <v>1536</v>
      </c>
      <c r="F1537" s="1">
        <v>6</v>
      </c>
      <c r="G1537" s="1" t="s">
        <v>2529</v>
      </c>
      <c r="H1537" s="1" t="s">
        <v>4196</v>
      </c>
      <c r="I1537" s="1">
        <v>40</v>
      </c>
      <c r="L1537" s="1">
        <v>3</v>
      </c>
      <c r="M1537" s="1" t="s">
        <v>3854</v>
      </c>
      <c r="N1537" s="1" t="s">
        <v>7419</v>
      </c>
      <c r="S1537" s="1" t="s">
        <v>181</v>
      </c>
      <c r="T1537" s="1" t="s">
        <v>4259</v>
      </c>
      <c r="Y1537" s="1" t="s">
        <v>3869</v>
      </c>
      <c r="Z1537" s="1" t="s">
        <v>4476</v>
      </c>
      <c r="AC1537" s="1">
        <v>18</v>
      </c>
    </row>
    <row r="1538" spans="1:29" ht="13.5" customHeight="1">
      <c r="A1538" s="5" t="str">
        <f t="shared" si="78"/>
        <v>1861_화현내_0207</v>
      </c>
      <c r="B1538" s="1">
        <v>1861</v>
      </c>
      <c r="C1538" s="1" t="s">
        <v>9339</v>
      </c>
      <c r="D1538" s="1" t="s">
        <v>9340</v>
      </c>
      <c r="E1538" s="1">
        <v>1537</v>
      </c>
      <c r="F1538" s="1">
        <v>6</v>
      </c>
      <c r="G1538" s="1" t="s">
        <v>2529</v>
      </c>
      <c r="H1538" s="1" t="s">
        <v>4196</v>
      </c>
      <c r="I1538" s="1">
        <v>40</v>
      </c>
      <c r="L1538" s="1">
        <v>3</v>
      </c>
      <c r="M1538" s="1" t="s">
        <v>3854</v>
      </c>
      <c r="N1538" s="1" t="s">
        <v>7419</v>
      </c>
      <c r="S1538" s="1" t="s">
        <v>184</v>
      </c>
      <c r="T1538" s="1" t="s">
        <v>4260</v>
      </c>
      <c r="W1538" s="1" t="s">
        <v>135</v>
      </c>
      <c r="X1538" s="1" t="s">
        <v>9044</v>
      </c>
      <c r="Y1538" s="1" t="s">
        <v>10</v>
      </c>
      <c r="Z1538" s="1" t="s">
        <v>4364</v>
      </c>
      <c r="AC1538" s="1">
        <v>20</v>
      </c>
    </row>
    <row r="1539" spans="1:31" ht="13.5" customHeight="1">
      <c r="A1539" s="5" t="str">
        <f t="shared" si="78"/>
        <v>1861_화현내_0207</v>
      </c>
      <c r="B1539" s="1">
        <v>1861</v>
      </c>
      <c r="C1539" s="1" t="s">
        <v>9339</v>
      </c>
      <c r="D1539" s="1" t="s">
        <v>9340</v>
      </c>
      <c r="E1539" s="1">
        <v>1538</v>
      </c>
      <c r="F1539" s="1">
        <v>6</v>
      </c>
      <c r="G1539" s="1" t="s">
        <v>2529</v>
      </c>
      <c r="H1539" s="1" t="s">
        <v>4196</v>
      </c>
      <c r="I1539" s="1">
        <v>40</v>
      </c>
      <c r="L1539" s="1">
        <v>3</v>
      </c>
      <c r="M1539" s="1" t="s">
        <v>3854</v>
      </c>
      <c r="N1539" s="1" t="s">
        <v>7419</v>
      </c>
      <c r="S1539" s="1" t="s">
        <v>181</v>
      </c>
      <c r="T1539" s="1" t="s">
        <v>4259</v>
      </c>
      <c r="Y1539" s="1" t="s">
        <v>453</v>
      </c>
      <c r="Z1539" s="1" t="s">
        <v>4475</v>
      </c>
      <c r="AC1539" s="1">
        <v>5</v>
      </c>
      <c r="AD1539" s="1" t="s">
        <v>737</v>
      </c>
      <c r="AE1539" s="1" t="s">
        <v>5239</v>
      </c>
    </row>
    <row r="1540" spans="1:72" ht="13.5" customHeight="1">
      <c r="A1540" s="5" t="str">
        <f t="shared" si="78"/>
        <v>1861_화현내_0207</v>
      </c>
      <c r="B1540" s="1">
        <v>1861</v>
      </c>
      <c r="C1540" s="1" t="s">
        <v>9339</v>
      </c>
      <c r="D1540" s="1" t="s">
        <v>9340</v>
      </c>
      <c r="E1540" s="1">
        <v>1539</v>
      </c>
      <c r="F1540" s="1">
        <v>6</v>
      </c>
      <c r="G1540" s="1" t="s">
        <v>2529</v>
      </c>
      <c r="H1540" s="1" t="s">
        <v>4196</v>
      </c>
      <c r="I1540" s="1">
        <v>40</v>
      </c>
      <c r="L1540" s="1">
        <v>4</v>
      </c>
      <c r="M1540" s="1" t="s">
        <v>8650</v>
      </c>
      <c r="N1540" s="1" t="s">
        <v>8651</v>
      </c>
      <c r="O1540" s="1" t="s">
        <v>6</v>
      </c>
      <c r="P1540" s="1" t="s">
        <v>4255</v>
      </c>
      <c r="T1540" s="1" t="s">
        <v>8787</v>
      </c>
      <c r="U1540" s="1" t="s">
        <v>110</v>
      </c>
      <c r="V1540" s="1" t="s">
        <v>4271</v>
      </c>
      <c r="W1540" s="1" t="s">
        <v>139</v>
      </c>
      <c r="X1540" s="1" t="s">
        <v>8790</v>
      </c>
      <c r="Y1540" s="1" t="s">
        <v>2350</v>
      </c>
      <c r="Z1540" s="1" t="s">
        <v>4474</v>
      </c>
      <c r="AC1540" s="1">
        <v>33</v>
      </c>
      <c r="AD1540" s="1" t="s">
        <v>778</v>
      </c>
      <c r="AE1540" s="1" t="s">
        <v>5236</v>
      </c>
      <c r="AJ1540" s="1" t="s">
        <v>17</v>
      </c>
      <c r="AK1540" s="1" t="s">
        <v>5254</v>
      </c>
      <c r="AL1540" s="1" t="s">
        <v>141</v>
      </c>
      <c r="AM1540" s="1" t="s">
        <v>5296</v>
      </c>
      <c r="AT1540" s="1" t="s">
        <v>110</v>
      </c>
      <c r="AU1540" s="1" t="s">
        <v>4271</v>
      </c>
      <c r="AV1540" s="1" t="s">
        <v>3870</v>
      </c>
      <c r="AW1540" s="1" t="s">
        <v>5429</v>
      </c>
      <c r="BG1540" s="1" t="s">
        <v>1304</v>
      </c>
      <c r="BH1540" s="1" t="s">
        <v>5334</v>
      </c>
      <c r="BI1540" s="1" t="s">
        <v>695</v>
      </c>
      <c r="BJ1540" s="1" t="s">
        <v>6024</v>
      </c>
      <c r="BK1540" s="1" t="s">
        <v>1304</v>
      </c>
      <c r="BL1540" s="1" t="s">
        <v>5334</v>
      </c>
      <c r="BM1540" s="1" t="s">
        <v>3446</v>
      </c>
      <c r="BN1540" s="1" t="s">
        <v>6025</v>
      </c>
      <c r="BO1540" s="1" t="s">
        <v>1394</v>
      </c>
      <c r="BP1540" s="1" t="s">
        <v>4320</v>
      </c>
      <c r="BQ1540" s="1" t="s">
        <v>3871</v>
      </c>
      <c r="BR1540" s="1" t="s">
        <v>6925</v>
      </c>
      <c r="BS1540" s="1" t="s">
        <v>180</v>
      </c>
      <c r="BT1540" s="1" t="s">
        <v>5255</v>
      </c>
    </row>
    <row r="1541" spans="1:72" ht="13.5" customHeight="1">
      <c r="A1541" s="5" t="str">
        <f t="shared" si="78"/>
        <v>1861_화현내_0207</v>
      </c>
      <c r="B1541" s="1">
        <v>1861</v>
      </c>
      <c r="C1541" s="1" t="s">
        <v>9339</v>
      </c>
      <c r="D1541" s="1" t="s">
        <v>9340</v>
      </c>
      <c r="E1541" s="1">
        <v>1540</v>
      </c>
      <c r="F1541" s="1">
        <v>6</v>
      </c>
      <c r="G1541" s="1" t="s">
        <v>2529</v>
      </c>
      <c r="H1541" s="1" t="s">
        <v>4196</v>
      </c>
      <c r="I1541" s="1">
        <v>40</v>
      </c>
      <c r="L1541" s="1">
        <v>4</v>
      </c>
      <c r="M1541" s="1" t="s">
        <v>8650</v>
      </c>
      <c r="N1541" s="1" t="s">
        <v>8651</v>
      </c>
      <c r="S1541" s="1" t="s">
        <v>49</v>
      </c>
      <c r="T1541" s="1" t="s">
        <v>967</v>
      </c>
      <c r="W1541" s="1" t="s">
        <v>1516</v>
      </c>
      <c r="X1541" s="1" t="s">
        <v>4355</v>
      </c>
      <c r="Y1541" s="1" t="s">
        <v>10</v>
      </c>
      <c r="Z1541" s="1" t="s">
        <v>4364</v>
      </c>
      <c r="AC1541" s="1">
        <v>23</v>
      </c>
      <c r="AD1541" s="1" t="s">
        <v>359</v>
      </c>
      <c r="AE1541" s="1" t="s">
        <v>5217</v>
      </c>
      <c r="AJ1541" s="1" t="s">
        <v>17</v>
      </c>
      <c r="AK1541" s="1" t="s">
        <v>5254</v>
      </c>
      <c r="AL1541" s="1" t="s">
        <v>1779</v>
      </c>
      <c r="AM1541" s="1" t="s">
        <v>5273</v>
      </c>
      <c r="AT1541" s="1" t="s">
        <v>105</v>
      </c>
      <c r="AU1541" s="1" t="s">
        <v>4280</v>
      </c>
      <c r="AV1541" s="1" t="s">
        <v>3293</v>
      </c>
      <c r="AW1541" s="1" t="s">
        <v>4803</v>
      </c>
      <c r="BG1541" s="1" t="s">
        <v>105</v>
      </c>
      <c r="BH1541" s="1" t="s">
        <v>4280</v>
      </c>
      <c r="BI1541" s="1" t="s">
        <v>3872</v>
      </c>
      <c r="BJ1541" s="1" t="s">
        <v>6023</v>
      </c>
      <c r="BK1541" s="1" t="s">
        <v>105</v>
      </c>
      <c r="BL1541" s="1" t="s">
        <v>4280</v>
      </c>
      <c r="BM1541" s="1" t="s">
        <v>3873</v>
      </c>
      <c r="BN1541" s="1" t="s">
        <v>6508</v>
      </c>
      <c r="BQ1541" s="1" t="s">
        <v>3874</v>
      </c>
      <c r="BR1541" s="1" t="s">
        <v>6924</v>
      </c>
      <c r="BS1541" s="1" t="s">
        <v>58</v>
      </c>
      <c r="BT1541" s="1" t="s">
        <v>5258</v>
      </c>
    </row>
    <row r="1542" spans="1:72" ht="13.5" customHeight="1">
      <c r="A1542" s="5" t="str">
        <f t="shared" si="78"/>
        <v>1861_화현내_0207</v>
      </c>
      <c r="B1542" s="1">
        <v>1861</v>
      </c>
      <c r="C1542" s="1" t="s">
        <v>9339</v>
      </c>
      <c r="D1542" s="1" t="s">
        <v>9340</v>
      </c>
      <c r="E1542" s="1">
        <v>1541</v>
      </c>
      <c r="F1542" s="1">
        <v>6</v>
      </c>
      <c r="G1542" s="1" t="s">
        <v>2529</v>
      </c>
      <c r="H1542" s="1" t="s">
        <v>4196</v>
      </c>
      <c r="I1542" s="1">
        <v>40</v>
      </c>
      <c r="L1542" s="1">
        <v>5</v>
      </c>
      <c r="M1542" s="1" t="s">
        <v>8652</v>
      </c>
      <c r="N1542" s="1" t="s">
        <v>8653</v>
      </c>
      <c r="T1542" s="1" t="s">
        <v>9010</v>
      </c>
      <c r="U1542" s="1" t="s">
        <v>110</v>
      </c>
      <c r="V1542" s="1" t="s">
        <v>4271</v>
      </c>
      <c r="W1542" s="1" t="s">
        <v>135</v>
      </c>
      <c r="X1542" s="1" t="s">
        <v>9011</v>
      </c>
      <c r="Y1542" s="1" t="s">
        <v>3875</v>
      </c>
      <c r="Z1542" s="1" t="s">
        <v>4473</v>
      </c>
      <c r="AC1542" s="1">
        <v>38</v>
      </c>
      <c r="AD1542" s="1" t="s">
        <v>52</v>
      </c>
      <c r="AE1542" s="1" t="s">
        <v>5201</v>
      </c>
      <c r="AJ1542" s="1" t="s">
        <v>17</v>
      </c>
      <c r="AK1542" s="1" t="s">
        <v>5254</v>
      </c>
      <c r="AL1542" s="1" t="s">
        <v>95</v>
      </c>
      <c r="AM1542" s="1" t="s">
        <v>5256</v>
      </c>
      <c r="AT1542" s="1" t="s">
        <v>110</v>
      </c>
      <c r="AU1542" s="1" t="s">
        <v>4271</v>
      </c>
      <c r="AV1542" s="1" t="s">
        <v>2903</v>
      </c>
      <c r="AW1542" s="1" t="s">
        <v>5428</v>
      </c>
      <c r="BG1542" s="1" t="s">
        <v>110</v>
      </c>
      <c r="BH1542" s="1" t="s">
        <v>4271</v>
      </c>
      <c r="BI1542" s="1" t="s">
        <v>2943</v>
      </c>
      <c r="BJ1542" s="1" t="s">
        <v>6022</v>
      </c>
      <c r="BK1542" s="1" t="s">
        <v>110</v>
      </c>
      <c r="BL1542" s="1" t="s">
        <v>4271</v>
      </c>
      <c r="BM1542" s="1" t="s">
        <v>2905</v>
      </c>
      <c r="BN1542" s="1" t="s">
        <v>6020</v>
      </c>
      <c r="BO1542" s="1" t="s">
        <v>110</v>
      </c>
      <c r="BP1542" s="1" t="s">
        <v>4271</v>
      </c>
      <c r="BQ1542" s="1" t="s">
        <v>2906</v>
      </c>
      <c r="BR1542" s="1" t="s">
        <v>6923</v>
      </c>
      <c r="BS1542" s="1" t="s">
        <v>1742</v>
      </c>
      <c r="BT1542" s="1" t="s">
        <v>5268</v>
      </c>
    </row>
    <row r="1543" spans="1:72" ht="13.5" customHeight="1">
      <c r="A1543" s="5" t="str">
        <f t="shared" si="78"/>
        <v>1861_화현내_0207</v>
      </c>
      <c r="B1543" s="1">
        <v>1861</v>
      </c>
      <c r="C1543" s="1" t="s">
        <v>9339</v>
      </c>
      <c r="D1543" s="1" t="s">
        <v>9340</v>
      </c>
      <c r="E1543" s="1">
        <v>1542</v>
      </c>
      <c r="F1543" s="1">
        <v>6</v>
      </c>
      <c r="G1543" s="1" t="s">
        <v>2529</v>
      </c>
      <c r="H1543" s="1" t="s">
        <v>4196</v>
      </c>
      <c r="I1543" s="1">
        <v>40</v>
      </c>
      <c r="L1543" s="1">
        <v>5</v>
      </c>
      <c r="M1543" s="1" t="s">
        <v>8652</v>
      </c>
      <c r="N1543" s="1" t="s">
        <v>8653</v>
      </c>
      <c r="S1543" s="1" t="s">
        <v>49</v>
      </c>
      <c r="T1543" s="1" t="s">
        <v>967</v>
      </c>
      <c r="W1543" s="1" t="s">
        <v>72</v>
      </c>
      <c r="X1543" s="1" t="s">
        <v>4341</v>
      </c>
      <c r="Y1543" s="1" t="s">
        <v>10</v>
      </c>
      <c r="Z1543" s="1" t="s">
        <v>4364</v>
      </c>
      <c r="AC1543" s="1">
        <v>34</v>
      </c>
      <c r="AD1543" s="1" t="s">
        <v>394</v>
      </c>
      <c r="AE1543" s="1" t="s">
        <v>5230</v>
      </c>
      <c r="AJ1543" s="1" t="s">
        <v>17</v>
      </c>
      <c r="AK1543" s="1" t="s">
        <v>5254</v>
      </c>
      <c r="AL1543" s="1" t="s">
        <v>58</v>
      </c>
      <c r="AM1543" s="1" t="s">
        <v>5258</v>
      </c>
      <c r="AT1543" s="1" t="s">
        <v>105</v>
      </c>
      <c r="AU1543" s="1" t="s">
        <v>4280</v>
      </c>
      <c r="AV1543" s="1" t="s">
        <v>7379</v>
      </c>
      <c r="AW1543" s="1" t="s">
        <v>5427</v>
      </c>
      <c r="BG1543" s="1" t="s">
        <v>105</v>
      </c>
      <c r="BH1543" s="1" t="s">
        <v>4280</v>
      </c>
      <c r="BI1543" s="1" t="s">
        <v>3876</v>
      </c>
      <c r="BJ1543" s="1" t="s">
        <v>6021</v>
      </c>
      <c r="BK1543" s="1" t="s">
        <v>105</v>
      </c>
      <c r="BL1543" s="1" t="s">
        <v>4280</v>
      </c>
      <c r="BM1543" s="1" t="s">
        <v>3877</v>
      </c>
      <c r="BN1543" s="1" t="s">
        <v>6362</v>
      </c>
      <c r="BO1543" s="1" t="s">
        <v>105</v>
      </c>
      <c r="BP1543" s="1" t="s">
        <v>4280</v>
      </c>
      <c r="BQ1543" s="1" t="s">
        <v>3878</v>
      </c>
      <c r="BR1543" s="1" t="s">
        <v>7682</v>
      </c>
      <c r="BS1543" s="1" t="s">
        <v>58</v>
      </c>
      <c r="BT1543" s="1" t="s">
        <v>5258</v>
      </c>
    </row>
    <row r="1544" spans="1:29" ht="13.5" customHeight="1">
      <c r="A1544" s="5" t="str">
        <f t="shared" si="78"/>
        <v>1861_화현내_0207</v>
      </c>
      <c r="B1544" s="1">
        <v>1861</v>
      </c>
      <c r="C1544" s="1" t="s">
        <v>9339</v>
      </c>
      <c r="D1544" s="1" t="s">
        <v>9340</v>
      </c>
      <c r="E1544" s="1">
        <v>1543</v>
      </c>
      <c r="F1544" s="1">
        <v>6</v>
      </c>
      <c r="G1544" s="1" t="s">
        <v>2529</v>
      </c>
      <c r="H1544" s="1" t="s">
        <v>4196</v>
      </c>
      <c r="I1544" s="1">
        <v>40</v>
      </c>
      <c r="L1544" s="1">
        <v>5</v>
      </c>
      <c r="M1544" s="1" t="s">
        <v>8652</v>
      </c>
      <c r="N1544" s="1" t="s">
        <v>8653</v>
      </c>
      <c r="S1544" s="1" t="s">
        <v>297</v>
      </c>
      <c r="T1544" s="1" t="s">
        <v>4258</v>
      </c>
      <c r="AC1544" s="1">
        <v>14</v>
      </c>
    </row>
    <row r="1545" spans="1:72" ht="13.5" customHeight="1">
      <c r="A1545" s="5" t="str">
        <f t="shared" si="78"/>
        <v>1861_화현내_0207</v>
      </c>
      <c r="B1545" s="1">
        <v>1861</v>
      </c>
      <c r="C1545" s="1" t="s">
        <v>9339</v>
      </c>
      <c r="D1545" s="1" t="s">
        <v>9340</v>
      </c>
      <c r="E1545" s="1">
        <v>1544</v>
      </c>
      <c r="F1545" s="1">
        <v>6</v>
      </c>
      <c r="G1545" s="1" t="s">
        <v>2529</v>
      </c>
      <c r="H1545" s="1" t="s">
        <v>4196</v>
      </c>
      <c r="I1545" s="1">
        <v>41</v>
      </c>
      <c r="J1545" s="1" t="s">
        <v>3879</v>
      </c>
      <c r="K1545" s="1" t="s">
        <v>7408</v>
      </c>
      <c r="L1545" s="1">
        <v>1</v>
      </c>
      <c r="M1545" s="1" t="s">
        <v>8654</v>
      </c>
      <c r="N1545" s="1" t="s">
        <v>8655</v>
      </c>
      <c r="T1545" s="1" t="s">
        <v>8944</v>
      </c>
      <c r="U1545" s="1" t="s">
        <v>110</v>
      </c>
      <c r="V1545" s="1" t="s">
        <v>4271</v>
      </c>
      <c r="W1545" s="1" t="s">
        <v>97</v>
      </c>
      <c r="X1545" s="1" t="s">
        <v>8946</v>
      </c>
      <c r="Y1545" s="1" t="s">
        <v>3880</v>
      </c>
      <c r="Z1545" s="1" t="s">
        <v>4472</v>
      </c>
      <c r="AC1545" s="1">
        <v>44</v>
      </c>
      <c r="AD1545" s="1" t="s">
        <v>136</v>
      </c>
      <c r="AE1545" s="1" t="s">
        <v>5237</v>
      </c>
      <c r="AJ1545" s="1" t="s">
        <v>17</v>
      </c>
      <c r="AK1545" s="1" t="s">
        <v>5254</v>
      </c>
      <c r="AL1545" s="1" t="s">
        <v>88</v>
      </c>
      <c r="AM1545" s="1" t="s">
        <v>7489</v>
      </c>
      <c r="AT1545" s="1" t="s">
        <v>110</v>
      </c>
      <c r="AU1545" s="1" t="s">
        <v>4271</v>
      </c>
      <c r="AV1545" s="1" t="s">
        <v>3253</v>
      </c>
      <c r="AW1545" s="1" t="s">
        <v>5426</v>
      </c>
      <c r="BG1545" s="1" t="s">
        <v>110</v>
      </c>
      <c r="BH1545" s="1" t="s">
        <v>4271</v>
      </c>
      <c r="BI1545" s="1" t="s">
        <v>2793</v>
      </c>
      <c r="BJ1545" s="1" t="s">
        <v>7502</v>
      </c>
      <c r="BK1545" s="1" t="s">
        <v>2899</v>
      </c>
      <c r="BL1545" s="1" t="s">
        <v>5333</v>
      </c>
      <c r="BM1545" s="1" t="s">
        <v>2673</v>
      </c>
      <c r="BN1545" s="1" t="s">
        <v>6030</v>
      </c>
      <c r="BO1545" s="1" t="s">
        <v>105</v>
      </c>
      <c r="BP1545" s="1" t="s">
        <v>4280</v>
      </c>
      <c r="BQ1545" s="1" t="s">
        <v>3881</v>
      </c>
      <c r="BR1545" s="1" t="s">
        <v>6922</v>
      </c>
      <c r="BS1545" s="1" t="s">
        <v>95</v>
      </c>
      <c r="BT1545" s="1" t="s">
        <v>5256</v>
      </c>
    </row>
    <row r="1546" spans="1:72" ht="13.5" customHeight="1">
      <c r="A1546" s="5" t="str">
        <f t="shared" si="78"/>
        <v>1861_화현내_0207</v>
      </c>
      <c r="B1546" s="1">
        <v>1861</v>
      </c>
      <c r="C1546" s="1" t="s">
        <v>9339</v>
      </c>
      <c r="D1546" s="1" t="s">
        <v>9340</v>
      </c>
      <c r="E1546" s="1">
        <v>1545</v>
      </c>
      <c r="F1546" s="1">
        <v>6</v>
      </c>
      <c r="G1546" s="1" t="s">
        <v>2529</v>
      </c>
      <c r="H1546" s="1" t="s">
        <v>4196</v>
      </c>
      <c r="I1546" s="1">
        <v>41</v>
      </c>
      <c r="L1546" s="1">
        <v>1</v>
      </c>
      <c r="M1546" s="1" t="s">
        <v>8654</v>
      </c>
      <c r="N1546" s="1" t="s">
        <v>8655</v>
      </c>
      <c r="S1546" s="1" t="s">
        <v>49</v>
      </c>
      <c r="T1546" s="1" t="s">
        <v>967</v>
      </c>
      <c r="W1546" s="1" t="s">
        <v>267</v>
      </c>
      <c r="X1546" s="1" t="s">
        <v>4342</v>
      </c>
      <c r="Y1546" s="1" t="s">
        <v>10</v>
      </c>
      <c r="Z1546" s="1" t="s">
        <v>4364</v>
      </c>
      <c r="AC1546" s="1">
        <v>44</v>
      </c>
      <c r="AD1546" s="1" t="s">
        <v>136</v>
      </c>
      <c r="AE1546" s="1" t="s">
        <v>5237</v>
      </c>
      <c r="AJ1546" s="1" t="s">
        <v>17</v>
      </c>
      <c r="AK1546" s="1" t="s">
        <v>5254</v>
      </c>
      <c r="AL1546" s="1" t="s">
        <v>104</v>
      </c>
      <c r="AM1546" s="1" t="s">
        <v>5261</v>
      </c>
      <c r="AT1546" s="1" t="s">
        <v>110</v>
      </c>
      <c r="AU1546" s="1" t="s">
        <v>4271</v>
      </c>
      <c r="AV1546" s="1" t="s">
        <v>3882</v>
      </c>
      <c r="AW1546" s="1" t="s">
        <v>5425</v>
      </c>
      <c r="BG1546" s="1" t="s">
        <v>110</v>
      </c>
      <c r="BH1546" s="1" t="s">
        <v>4271</v>
      </c>
      <c r="BI1546" s="1" t="s">
        <v>3883</v>
      </c>
      <c r="BJ1546" s="1" t="s">
        <v>4736</v>
      </c>
      <c r="BK1546" s="1" t="s">
        <v>110</v>
      </c>
      <c r="BL1546" s="1" t="s">
        <v>4271</v>
      </c>
      <c r="BM1546" s="1" t="s">
        <v>3884</v>
      </c>
      <c r="BN1546" s="1" t="s">
        <v>6507</v>
      </c>
      <c r="BO1546" s="1" t="s">
        <v>110</v>
      </c>
      <c r="BP1546" s="1" t="s">
        <v>4271</v>
      </c>
      <c r="BQ1546" s="1" t="s">
        <v>3885</v>
      </c>
      <c r="BR1546" s="1" t="s">
        <v>6921</v>
      </c>
      <c r="BS1546" s="1" t="s">
        <v>180</v>
      </c>
      <c r="BT1546" s="1" t="s">
        <v>5255</v>
      </c>
    </row>
    <row r="1547" spans="1:72" ht="13.5" customHeight="1">
      <c r="A1547" s="5" t="str">
        <f t="shared" si="78"/>
        <v>1861_화현내_0207</v>
      </c>
      <c r="B1547" s="1">
        <v>1861</v>
      </c>
      <c r="C1547" s="1" t="s">
        <v>9339</v>
      </c>
      <c r="D1547" s="1" t="s">
        <v>9340</v>
      </c>
      <c r="E1547" s="1">
        <v>1546</v>
      </c>
      <c r="F1547" s="1">
        <v>6</v>
      </c>
      <c r="G1547" s="1" t="s">
        <v>2529</v>
      </c>
      <c r="H1547" s="1" t="s">
        <v>4196</v>
      </c>
      <c r="I1547" s="1">
        <v>41</v>
      </c>
      <c r="L1547" s="1">
        <v>2</v>
      </c>
      <c r="M1547" s="1" t="s">
        <v>3879</v>
      </c>
      <c r="N1547" s="1" t="s">
        <v>7408</v>
      </c>
      <c r="T1547" s="1" t="s">
        <v>8917</v>
      </c>
      <c r="U1547" s="1" t="s">
        <v>110</v>
      </c>
      <c r="V1547" s="1" t="s">
        <v>4271</v>
      </c>
      <c r="W1547" s="1" t="s">
        <v>135</v>
      </c>
      <c r="X1547" s="1" t="s">
        <v>9306</v>
      </c>
      <c r="Y1547" s="1" t="s">
        <v>3886</v>
      </c>
      <c r="Z1547" s="1" t="s">
        <v>4471</v>
      </c>
      <c r="AC1547" s="1">
        <v>61</v>
      </c>
      <c r="AD1547" s="1" t="s">
        <v>192</v>
      </c>
      <c r="AE1547" s="1" t="s">
        <v>5234</v>
      </c>
      <c r="AJ1547" s="1" t="s">
        <v>17</v>
      </c>
      <c r="AK1547" s="1" t="s">
        <v>5254</v>
      </c>
      <c r="AL1547" s="1" t="s">
        <v>74</v>
      </c>
      <c r="AM1547" s="1" t="s">
        <v>4740</v>
      </c>
      <c r="AT1547" s="1" t="s">
        <v>110</v>
      </c>
      <c r="AU1547" s="1" t="s">
        <v>4271</v>
      </c>
      <c r="AV1547" s="1" t="s">
        <v>3887</v>
      </c>
      <c r="AW1547" s="1" t="s">
        <v>5424</v>
      </c>
      <c r="BG1547" s="1" t="s">
        <v>855</v>
      </c>
      <c r="BH1547" s="1" t="s">
        <v>5338</v>
      </c>
      <c r="BI1547" s="1" t="s">
        <v>2905</v>
      </c>
      <c r="BJ1547" s="1" t="s">
        <v>6020</v>
      </c>
      <c r="BK1547" s="1" t="s">
        <v>3888</v>
      </c>
      <c r="BL1547" s="1" t="s">
        <v>6445</v>
      </c>
      <c r="BM1547" s="1" t="s">
        <v>1743</v>
      </c>
      <c r="BN1547" s="1" t="s">
        <v>4987</v>
      </c>
      <c r="BO1547" s="1" t="s">
        <v>528</v>
      </c>
      <c r="BP1547" s="1" t="s">
        <v>5335</v>
      </c>
      <c r="BQ1547" s="1" t="s">
        <v>3889</v>
      </c>
      <c r="BR1547" s="1" t="s">
        <v>7872</v>
      </c>
      <c r="BS1547" s="1" t="s">
        <v>141</v>
      </c>
      <c r="BT1547" s="1" t="s">
        <v>5296</v>
      </c>
    </row>
    <row r="1548" spans="1:72" ht="13.5" customHeight="1">
      <c r="A1548" s="5" t="str">
        <f t="shared" si="78"/>
        <v>1861_화현내_0207</v>
      </c>
      <c r="B1548" s="1">
        <v>1861</v>
      </c>
      <c r="C1548" s="1" t="s">
        <v>9339</v>
      </c>
      <c r="D1548" s="1" t="s">
        <v>9340</v>
      </c>
      <c r="E1548" s="1">
        <v>1547</v>
      </c>
      <c r="F1548" s="1">
        <v>6</v>
      </c>
      <c r="G1548" s="1" t="s">
        <v>2529</v>
      </c>
      <c r="H1548" s="1" t="s">
        <v>4196</v>
      </c>
      <c r="I1548" s="1">
        <v>41</v>
      </c>
      <c r="L1548" s="1">
        <v>2</v>
      </c>
      <c r="M1548" s="1" t="s">
        <v>3879</v>
      </c>
      <c r="N1548" s="1" t="s">
        <v>7408</v>
      </c>
      <c r="S1548" s="1" t="s">
        <v>49</v>
      </c>
      <c r="T1548" s="1" t="s">
        <v>967</v>
      </c>
      <c r="W1548" s="1" t="s">
        <v>1013</v>
      </c>
      <c r="X1548" s="1" t="s">
        <v>4354</v>
      </c>
      <c r="Y1548" s="1" t="s">
        <v>10</v>
      </c>
      <c r="Z1548" s="1" t="s">
        <v>4364</v>
      </c>
      <c r="AC1548" s="1">
        <v>61</v>
      </c>
      <c r="AD1548" s="1" t="s">
        <v>192</v>
      </c>
      <c r="AE1548" s="1" t="s">
        <v>5234</v>
      </c>
      <c r="AJ1548" s="1" t="s">
        <v>17</v>
      </c>
      <c r="AK1548" s="1" t="s">
        <v>5254</v>
      </c>
      <c r="AL1548" s="1" t="s">
        <v>388</v>
      </c>
      <c r="AM1548" s="1" t="s">
        <v>5267</v>
      </c>
      <c r="AT1548" s="1" t="s">
        <v>105</v>
      </c>
      <c r="AU1548" s="1" t="s">
        <v>4280</v>
      </c>
      <c r="AV1548" s="1" t="s">
        <v>2692</v>
      </c>
      <c r="AW1548" s="1" t="s">
        <v>5423</v>
      </c>
      <c r="BG1548" s="1" t="s">
        <v>105</v>
      </c>
      <c r="BH1548" s="1" t="s">
        <v>4280</v>
      </c>
      <c r="BI1548" s="1" t="s">
        <v>3890</v>
      </c>
      <c r="BJ1548" s="1" t="s">
        <v>6019</v>
      </c>
      <c r="BK1548" s="1" t="s">
        <v>105</v>
      </c>
      <c r="BL1548" s="1" t="s">
        <v>4280</v>
      </c>
      <c r="BM1548" s="1" t="s">
        <v>3891</v>
      </c>
      <c r="BN1548" s="1" t="s">
        <v>4709</v>
      </c>
      <c r="BO1548" s="1" t="s">
        <v>105</v>
      </c>
      <c r="BP1548" s="1" t="s">
        <v>4280</v>
      </c>
      <c r="BQ1548" s="1" t="s">
        <v>3892</v>
      </c>
      <c r="BR1548" s="1" t="s">
        <v>6920</v>
      </c>
      <c r="BS1548" s="1" t="s">
        <v>465</v>
      </c>
      <c r="BT1548" s="1" t="s">
        <v>5266</v>
      </c>
    </row>
    <row r="1549" spans="1:29" ht="13.5" customHeight="1">
      <c r="A1549" s="5" t="str">
        <f t="shared" si="78"/>
        <v>1861_화현내_0207</v>
      </c>
      <c r="B1549" s="1">
        <v>1861</v>
      </c>
      <c r="C1549" s="1" t="s">
        <v>9339</v>
      </c>
      <c r="D1549" s="1" t="s">
        <v>9340</v>
      </c>
      <c r="E1549" s="1">
        <v>1548</v>
      </c>
      <c r="F1549" s="1">
        <v>6</v>
      </c>
      <c r="G1549" s="1" t="s">
        <v>2529</v>
      </c>
      <c r="H1549" s="1" t="s">
        <v>4196</v>
      </c>
      <c r="I1549" s="1">
        <v>41</v>
      </c>
      <c r="L1549" s="1">
        <v>2</v>
      </c>
      <c r="M1549" s="1" t="s">
        <v>3879</v>
      </c>
      <c r="N1549" s="1" t="s">
        <v>7408</v>
      </c>
      <c r="S1549" s="1" t="s">
        <v>181</v>
      </c>
      <c r="T1549" s="1" t="s">
        <v>4259</v>
      </c>
      <c r="Y1549" s="1" t="s">
        <v>3893</v>
      </c>
      <c r="Z1549" s="1" t="s">
        <v>4470</v>
      </c>
      <c r="AC1549" s="1">
        <v>34</v>
      </c>
    </row>
    <row r="1550" spans="1:29" ht="13.5" customHeight="1">
      <c r="A1550" s="5" t="str">
        <f t="shared" si="78"/>
        <v>1861_화현내_0207</v>
      </c>
      <c r="B1550" s="1">
        <v>1861</v>
      </c>
      <c r="C1550" s="1" t="s">
        <v>9339</v>
      </c>
      <c r="D1550" s="1" t="s">
        <v>9340</v>
      </c>
      <c r="E1550" s="1">
        <v>1549</v>
      </c>
      <c r="F1550" s="1">
        <v>6</v>
      </c>
      <c r="G1550" s="1" t="s">
        <v>2529</v>
      </c>
      <c r="H1550" s="1" t="s">
        <v>4196</v>
      </c>
      <c r="I1550" s="1">
        <v>41</v>
      </c>
      <c r="L1550" s="1">
        <v>2</v>
      </c>
      <c r="M1550" s="1" t="s">
        <v>3879</v>
      </c>
      <c r="N1550" s="1" t="s">
        <v>7408</v>
      </c>
      <c r="S1550" s="1" t="s">
        <v>184</v>
      </c>
      <c r="T1550" s="1" t="s">
        <v>4260</v>
      </c>
      <c r="W1550" s="1" t="s">
        <v>160</v>
      </c>
      <c r="X1550" s="1" t="s">
        <v>4340</v>
      </c>
      <c r="Y1550" s="1" t="s">
        <v>10</v>
      </c>
      <c r="Z1550" s="1" t="s">
        <v>4364</v>
      </c>
      <c r="AC1550" s="1">
        <v>28</v>
      </c>
    </row>
    <row r="1551" spans="1:31" ht="13.5" customHeight="1">
      <c r="A1551" s="5" t="str">
        <f t="shared" si="78"/>
        <v>1861_화현내_0207</v>
      </c>
      <c r="B1551" s="1">
        <v>1861</v>
      </c>
      <c r="C1551" s="1" t="s">
        <v>9339</v>
      </c>
      <c r="D1551" s="1" t="s">
        <v>9340</v>
      </c>
      <c r="E1551" s="1">
        <v>1550</v>
      </c>
      <c r="F1551" s="1">
        <v>6</v>
      </c>
      <c r="G1551" s="1" t="s">
        <v>2529</v>
      </c>
      <c r="H1551" s="1" t="s">
        <v>4196</v>
      </c>
      <c r="I1551" s="1">
        <v>41</v>
      </c>
      <c r="L1551" s="1">
        <v>2</v>
      </c>
      <c r="M1551" s="1" t="s">
        <v>3879</v>
      </c>
      <c r="N1551" s="1" t="s">
        <v>7408</v>
      </c>
      <c r="S1551" s="1" t="s">
        <v>297</v>
      </c>
      <c r="T1551" s="1" t="s">
        <v>4258</v>
      </c>
      <c r="AC1551" s="1">
        <v>19</v>
      </c>
      <c r="AD1551" s="1" t="s">
        <v>564</v>
      </c>
      <c r="AE1551" s="1" t="s">
        <v>5221</v>
      </c>
    </row>
    <row r="1552" spans="1:72" ht="13.5" customHeight="1">
      <c r="A1552" s="5" t="str">
        <f aca="true" t="shared" si="79" ref="A1552:A1570">HYPERLINK("http://kyu.snu.ac.kr/sdhj/index.jsp?type=hj/GK14782_00IH_0001_0208.jpg","1861_화현내_0208")</f>
        <v>1861_화현내_0208</v>
      </c>
      <c r="B1552" s="1">
        <v>1861</v>
      </c>
      <c r="C1552" s="1" t="s">
        <v>9339</v>
      </c>
      <c r="D1552" s="1" t="s">
        <v>9340</v>
      </c>
      <c r="E1552" s="1">
        <v>1551</v>
      </c>
      <c r="F1552" s="1">
        <v>6</v>
      </c>
      <c r="G1552" s="1" t="s">
        <v>2529</v>
      </c>
      <c r="H1552" s="1" t="s">
        <v>4196</v>
      </c>
      <c r="I1552" s="1">
        <v>41</v>
      </c>
      <c r="L1552" s="1">
        <v>3</v>
      </c>
      <c r="M1552" s="1" t="s">
        <v>8656</v>
      </c>
      <c r="N1552" s="1" t="s">
        <v>8657</v>
      </c>
      <c r="T1552" s="1" t="s">
        <v>9051</v>
      </c>
      <c r="U1552" s="1" t="s">
        <v>110</v>
      </c>
      <c r="V1552" s="1" t="s">
        <v>4271</v>
      </c>
      <c r="W1552" s="1" t="s">
        <v>139</v>
      </c>
      <c r="X1552" s="1" t="s">
        <v>9307</v>
      </c>
      <c r="Y1552" s="1" t="s">
        <v>3463</v>
      </c>
      <c r="Z1552" s="1" t="s">
        <v>4469</v>
      </c>
      <c r="AC1552" s="1">
        <v>77</v>
      </c>
      <c r="AD1552" s="1" t="s">
        <v>854</v>
      </c>
      <c r="AE1552" s="1" t="s">
        <v>5207</v>
      </c>
      <c r="AJ1552" s="1" t="s">
        <v>17</v>
      </c>
      <c r="AK1552" s="1" t="s">
        <v>5254</v>
      </c>
      <c r="AL1552" s="1" t="s">
        <v>141</v>
      </c>
      <c r="AM1552" s="1" t="s">
        <v>5296</v>
      </c>
      <c r="AT1552" s="1" t="s">
        <v>110</v>
      </c>
      <c r="AU1552" s="1" t="s">
        <v>4271</v>
      </c>
      <c r="AV1552" s="1" t="s">
        <v>3894</v>
      </c>
      <c r="AW1552" s="1" t="s">
        <v>5422</v>
      </c>
      <c r="BG1552" s="1" t="s">
        <v>110</v>
      </c>
      <c r="BH1552" s="1" t="s">
        <v>4271</v>
      </c>
      <c r="BI1552" s="1" t="s">
        <v>2507</v>
      </c>
      <c r="BJ1552" s="1" t="s">
        <v>6018</v>
      </c>
      <c r="BK1552" s="1" t="s">
        <v>1304</v>
      </c>
      <c r="BL1552" s="1" t="s">
        <v>5334</v>
      </c>
      <c r="BM1552" s="1" t="s">
        <v>2508</v>
      </c>
      <c r="BN1552" s="1" t="s">
        <v>7523</v>
      </c>
      <c r="BQ1552" s="1" t="s">
        <v>3895</v>
      </c>
      <c r="BR1552" s="1" t="s">
        <v>7689</v>
      </c>
      <c r="BS1552" s="1" t="s">
        <v>88</v>
      </c>
      <c r="BT1552" s="1" t="s">
        <v>7489</v>
      </c>
    </row>
    <row r="1553" spans="1:72" ht="13.5" customHeight="1">
      <c r="A1553" s="5" t="str">
        <f t="shared" si="79"/>
        <v>1861_화현내_0208</v>
      </c>
      <c r="B1553" s="1">
        <v>1861</v>
      </c>
      <c r="C1553" s="1" t="s">
        <v>9339</v>
      </c>
      <c r="D1553" s="1" t="s">
        <v>9340</v>
      </c>
      <c r="E1553" s="1">
        <v>1552</v>
      </c>
      <c r="F1553" s="1">
        <v>6</v>
      </c>
      <c r="G1553" s="1" t="s">
        <v>2529</v>
      </c>
      <c r="H1553" s="1" t="s">
        <v>4196</v>
      </c>
      <c r="I1553" s="1">
        <v>41</v>
      </c>
      <c r="L1553" s="1">
        <v>3</v>
      </c>
      <c r="M1553" s="1" t="s">
        <v>8656</v>
      </c>
      <c r="N1553" s="1" t="s">
        <v>8657</v>
      </c>
      <c r="S1553" s="1" t="s">
        <v>49</v>
      </c>
      <c r="T1553" s="1" t="s">
        <v>967</v>
      </c>
      <c r="W1553" s="1" t="s">
        <v>135</v>
      </c>
      <c r="X1553" s="1" t="s">
        <v>9052</v>
      </c>
      <c r="Y1553" s="1" t="s">
        <v>10</v>
      </c>
      <c r="Z1553" s="1" t="s">
        <v>4364</v>
      </c>
      <c r="AC1553" s="1">
        <v>72</v>
      </c>
      <c r="AD1553" s="1" t="s">
        <v>98</v>
      </c>
      <c r="AE1553" s="1" t="s">
        <v>5192</v>
      </c>
      <c r="AJ1553" s="1" t="s">
        <v>17</v>
      </c>
      <c r="AK1553" s="1" t="s">
        <v>5254</v>
      </c>
      <c r="AL1553" s="1" t="s">
        <v>74</v>
      </c>
      <c r="AM1553" s="1" t="s">
        <v>4740</v>
      </c>
      <c r="AT1553" s="1" t="s">
        <v>105</v>
      </c>
      <c r="AU1553" s="1" t="s">
        <v>4280</v>
      </c>
      <c r="AV1553" s="1" t="s">
        <v>1927</v>
      </c>
      <c r="AW1553" s="1" t="s">
        <v>5421</v>
      </c>
      <c r="BG1553" s="1" t="s">
        <v>105</v>
      </c>
      <c r="BH1553" s="1" t="s">
        <v>4280</v>
      </c>
      <c r="BI1553" s="1" t="s">
        <v>3896</v>
      </c>
      <c r="BJ1553" s="1" t="s">
        <v>6017</v>
      </c>
      <c r="BK1553" s="1" t="s">
        <v>105</v>
      </c>
      <c r="BL1553" s="1" t="s">
        <v>4280</v>
      </c>
      <c r="BM1553" s="1" t="s">
        <v>3897</v>
      </c>
      <c r="BN1553" s="1" t="s">
        <v>6506</v>
      </c>
      <c r="BO1553" s="1" t="s">
        <v>105</v>
      </c>
      <c r="BP1553" s="1" t="s">
        <v>4280</v>
      </c>
      <c r="BQ1553" s="1" t="s">
        <v>3898</v>
      </c>
      <c r="BR1553" s="1" t="s">
        <v>7789</v>
      </c>
      <c r="BS1553" s="1" t="s">
        <v>95</v>
      </c>
      <c r="BT1553" s="1" t="s">
        <v>5256</v>
      </c>
    </row>
    <row r="1554" spans="1:72" ht="13.5" customHeight="1">
      <c r="A1554" s="5" t="str">
        <f t="shared" si="79"/>
        <v>1861_화현내_0208</v>
      </c>
      <c r="B1554" s="1">
        <v>1861</v>
      </c>
      <c r="C1554" s="1" t="s">
        <v>9339</v>
      </c>
      <c r="D1554" s="1" t="s">
        <v>9340</v>
      </c>
      <c r="E1554" s="1">
        <v>1553</v>
      </c>
      <c r="F1554" s="1">
        <v>6</v>
      </c>
      <c r="G1554" s="1" t="s">
        <v>2529</v>
      </c>
      <c r="H1554" s="1" t="s">
        <v>4196</v>
      </c>
      <c r="I1554" s="1">
        <v>41</v>
      </c>
      <c r="L1554" s="1">
        <v>4</v>
      </c>
      <c r="M1554" s="1" t="s">
        <v>8658</v>
      </c>
      <c r="N1554" s="1" t="s">
        <v>8659</v>
      </c>
      <c r="T1554" s="1" t="s">
        <v>8817</v>
      </c>
      <c r="U1554" s="1" t="s">
        <v>110</v>
      </c>
      <c r="V1554" s="1" t="s">
        <v>4271</v>
      </c>
      <c r="W1554" s="1" t="s">
        <v>160</v>
      </c>
      <c r="X1554" s="1" t="s">
        <v>4340</v>
      </c>
      <c r="Y1554" s="1" t="s">
        <v>3302</v>
      </c>
      <c r="Z1554" s="1" t="s">
        <v>4468</v>
      </c>
      <c r="AC1554" s="1">
        <v>38</v>
      </c>
      <c r="AD1554" s="1" t="s">
        <v>52</v>
      </c>
      <c r="AE1554" s="1" t="s">
        <v>5201</v>
      </c>
      <c r="AJ1554" s="1" t="s">
        <v>17</v>
      </c>
      <c r="AK1554" s="1" t="s">
        <v>5254</v>
      </c>
      <c r="AL1554" s="1" t="s">
        <v>95</v>
      </c>
      <c r="AM1554" s="1" t="s">
        <v>5256</v>
      </c>
      <c r="AT1554" s="1" t="s">
        <v>110</v>
      </c>
      <c r="AU1554" s="1" t="s">
        <v>4271</v>
      </c>
      <c r="AV1554" s="1" t="s">
        <v>3899</v>
      </c>
      <c r="AW1554" s="1" t="s">
        <v>5420</v>
      </c>
      <c r="BG1554" s="1" t="s">
        <v>110</v>
      </c>
      <c r="BH1554" s="1" t="s">
        <v>4271</v>
      </c>
      <c r="BI1554" s="1" t="s">
        <v>3900</v>
      </c>
      <c r="BJ1554" s="1" t="s">
        <v>6016</v>
      </c>
      <c r="BK1554" s="1" t="s">
        <v>110</v>
      </c>
      <c r="BL1554" s="1" t="s">
        <v>4271</v>
      </c>
      <c r="BM1554" s="1" t="s">
        <v>3901</v>
      </c>
      <c r="BN1554" s="1" t="s">
        <v>5999</v>
      </c>
      <c r="BO1554" s="1" t="s">
        <v>105</v>
      </c>
      <c r="BP1554" s="1" t="s">
        <v>4280</v>
      </c>
      <c r="BQ1554" s="1" t="s">
        <v>3902</v>
      </c>
      <c r="BR1554" s="1" t="s">
        <v>6919</v>
      </c>
      <c r="BS1554" s="1" t="s">
        <v>1742</v>
      </c>
      <c r="BT1554" s="1" t="s">
        <v>5268</v>
      </c>
    </row>
    <row r="1555" spans="1:73" ht="13.5" customHeight="1">
      <c r="A1555" s="5" t="str">
        <f t="shared" si="79"/>
        <v>1861_화현내_0208</v>
      </c>
      <c r="B1555" s="1">
        <v>1861</v>
      </c>
      <c r="C1555" s="1" t="s">
        <v>9339</v>
      </c>
      <c r="D1555" s="1" t="s">
        <v>9340</v>
      </c>
      <c r="E1555" s="1">
        <v>1554</v>
      </c>
      <c r="F1555" s="1">
        <v>6</v>
      </c>
      <c r="G1555" s="1" t="s">
        <v>2529</v>
      </c>
      <c r="H1555" s="1" t="s">
        <v>4196</v>
      </c>
      <c r="I1555" s="1">
        <v>41</v>
      </c>
      <c r="L1555" s="1">
        <v>4</v>
      </c>
      <c r="M1555" s="1" t="s">
        <v>8658</v>
      </c>
      <c r="N1555" s="1" t="s">
        <v>8659</v>
      </c>
      <c r="T1555" s="1" t="s">
        <v>967</v>
      </c>
      <c r="AT1555" s="1" t="s">
        <v>105</v>
      </c>
      <c r="AU1555" s="1" t="s">
        <v>4280</v>
      </c>
      <c r="AV1555" s="1" t="s">
        <v>3441</v>
      </c>
      <c r="AW1555" s="1" t="s">
        <v>5419</v>
      </c>
      <c r="BG1555" s="1" t="s">
        <v>105</v>
      </c>
      <c r="BH1555" s="1" t="s">
        <v>4280</v>
      </c>
      <c r="BI1555" s="1" t="s">
        <v>1713</v>
      </c>
      <c r="BJ1555" s="1" t="s">
        <v>4603</v>
      </c>
      <c r="BK1555" s="1" t="s">
        <v>105</v>
      </c>
      <c r="BL1555" s="1" t="s">
        <v>4280</v>
      </c>
      <c r="BM1555" s="1" t="s">
        <v>3903</v>
      </c>
      <c r="BN1555" s="1" t="s">
        <v>6505</v>
      </c>
      <c r="BO1555" s="1" t="s">
        <v>105</v>
      </c>
      <c r="BP1555" s="1" t="s">
        <v>4280</v>
      </c>
      <c r="BQ1555" s="1" t="s">
        <v>1757</v>
      </c>
      <c r="BR1555" s="1" t="s">
        <v>6918</v>
      </c>
      <c r="BS1555" s="1" t="s">
        <v>388</v>
      </c>
      <c r="BT1555" s="1" t="s">
        <v>5267</v>
      </c>
      <c r="BU1555" s="1" t="s">
        <v>9338</v>
      </c>
    </row>
    <row r="1556" spans="1:31" ht="13.5" customHeight="1">
      <c r="A1556" s="5" t="str">
        <f t="shared" si="79"/>
        <v>1861_화현내_0208</v>
      </c>
      <c r="B1556" s="1">
        <v>1861</v>
      </c>
      <c r="C1556" s="1" t="s">
        <v>9339</v>
      </c>
      <c r="D1556" s="1" t="s">
        <v>9340</v>
      </c>
      <c r="E1556" s="1">
        <v>1555</v>
      </c>
      <c r="F1556" s="1">
        <v>6</v>
      </c>
      <c r="G1556" s="1" t="s">
        <v>2529</v>
      </c>
      <c r="H1556" s="1" t="s">
        <v>4196</v>
      </c>
      <c r="I1556" s="1">
        <v>41</v>
      </c>
      <c r="L1556" s="1">
        <v>4</v>
      </c>
      <c r="M1556" s="1" t="s">
        <v>8658</v>
      </c>
      <c r="N1556" s="1" t="s">
        <v>8659</v>
      </c>
      <c r="S1556" s="1" t="s">
        <v>96</v>
      </c>
      <c r="T1556" s="1" t="s">
        <v>4261</v>
      </c>
      <c r="W1556" s="1" t="s">
        <v>288</v>
      </c>
      <c r="X1556" s="1" t="s">
        <v>4347</v>
      </c>
      <c r="Y1556" s="1" t="s">
        <v>10</v>
      </c>
      <c r="Z1556" s="1" t="s">
        <v>4364</v>
      </c>
      <c r="AC1556" s="1">
        <v>80</v>
      </c>
      <c r="AD1556" s="1" t="s">
        <v>244</v>
      </c>
      <c r="AE1556" s="1" t="s">
        <v>5194</v>
      </c>
    </row>
    <row r="1557" spans="1:31" ht="13.5" customHeight="1">
      <c r="A1557" s="5" t="str">
        <f t="shared" si="79"/>
        <v>1861_화현내_0208</v>
      </c>
      <c r="B1557" s="1">
        <v>1861</v>
      </c>
      <c r="C1557" s="1" t="s">
        <v>9339</v>
      </c>
      <c r="D1557" s="1" t="s">
        <v>9340</v>
      </c>
      <c r="E1557" s="1">
        <v>1556</v>
      </c>
      <c r="F1557" s="1">
        <v>6</v>
      </c>
      <c r="G1557" s="1" t="s">
        <v>2529</v>
      </c>
      <c r="H1557" s="1" t="s">
        <v>4196</v>
      </c>
      <c r="I1557" s="1">
        <v>41</v>
      </c>
      <c r="L1557" s="1">
        <v>4</v>
      </c>
      <c r="M1557" s="1" t="s">
        <v>8658</v>
      </c>
      <c r="N1557" s="1" t="s">
        <v>8659</v>
      </c>
      <c r="S1557" s="1" t="s">
        <v>181</v>
      </c>
      <c r="T1557" s="1" t="s">
        <v>4259</v>
      </c>
      <c r="Y1557" s="1" t="s">
        <v>3904</v>
      </c>
      <c r="Z1557" s="1" t="s">
        <v>4467</v>
      </c>
      <c r="AC1557" s="1">
        <v>9</v>
      </c>
      <c r="AD1557" s="1" t="s">
        <v>213</v>
      </c>
      <c r="AE1557" s="1" t="s">
        <v>5203</v>
      </c>
    </row>
    <row r="1558" spans="1:72" ht="13.5" customHeight="1">
      <c r="A1558" s="5" t="str">
        <f t="shared" si="79"/>
        <v>1861_화현내_0208</v>
      </c>
      <c r="B1558" s="1">
        <v>1861</v>
      </c>
      <c r="C1558" s="1" t="s">
        <v>9339</v>
      </c>
      <c r="D1558" s="1" t="s">
        <v>9340</v>
      </c>
      <c r="E1558" s="1">
        <v>1557</v>
      </c>
      <c r="F1558" s="1">
        <v>6</v>
      </c>
      <c r="G1558" s="1" t="s">
        <v>2529</v>
      </c>
      <c r="H1558" s="1" t="s">
        <v>4196</v>
      </c>
      <c r="I1558" s="1">
        <v>41</v>
      </c>
      <c r="L1558" s="1">
        <v>5</v>
      </c>
      <c r="M1558" s="1" t="s">
        <v>8660</v>
      </c>
      <c r="N1558" s="1" t="s">
        <v>8661</v>
      </c>
      <c r="T1558" s="1" t="s">
        <v>8817</v>
      </c>
      <c r="U1558" s="1" t="s">
        <v>110</v>
      </c>
      <c r="V1558" s="1" t="s">
        <v>4271</v>
      </c>
      <c r="W1558" s="1" t="s">
        <v>139</v>
      </c>
      <c r="X1558" s="1" t="s">
        <v>9197</v>
      </c>
      <c r="Y1558" s="1" t="s">
        <v>2733</v>
      </c>
      <c r="Z1558" s="1" t="s">
        <v>4466</v>
      </c>
      <c r="AC1558" s="1">
        <v>38</v>
      </c>
      <c r="AD1558" s="1" t="s">
        <v>52</v>
      </c>
      <c r="AE1558" s="1" t="s">
        <v>5201</v>
      </c>
      <c r="AJ1558" s="1" t="s">
        <v>17</v>
      </c>
      <c r="AK1558" s="1" t="s">
        <v>5254</v>
      </c>
      <c r="AL1558" s="1" t="s">
        <v>141</v>
      </c>
      <c r="AM1558" s="1" t="s">
        <v>5296</v>
      </c>
      <c r="AT1558" s="1" t="s">
        <v>110</v>
      </c>
      <c r="AU1558" s="1" t="s">
        <v>4271</v>
      </c>
      <c r="AV1558" s="1" t="s">
        <v>3214</v>
      </c>
      <c r="AW1558" s="1" t="s">
        <v>5418</v>
      </c>
      <c r="BG1558" s="1" t="s">
        <v>110</v>
      </c>
      <c r="BH1558" s="1" t="s">
        <v>4271</v>
      </c>
      <c r="BI1558" s="1" t="s">
        <v>1492</v>
      </c>
      <c r="BJ1558" s="1" t="s">
        <v>5403</v>
      </c>
      <c r="BK1558" s="1" t="s">
        <v>110</v>
      </c>
      <c r="BL1558" s="1" t="s">
        <v>4271</v>
      </c>
      <c r="BM1558" s="1" t="s">
        <v>3905</v>
      </c>
      <c r="BN1558" s="1" t="s">
        <v>6184</v>
      </c>
      <c r="BO1558" s="1" t="s">
        <v>110</v>
      </c>
      <c r="BP1558" s="1" t="s">
        <v>4271</v>
      </c>
      <c r="BQ1558" s="1" t="s">
        <v>3906</v>
      </c>
      <c r="BR1558" s="1" t="s">
        <v>6917</v>
      </c>
      <c r="BS1558" s="1" t="s">
        <v>104</v>
      </c>
      <c r="BT1558" s="1" t="s">
        <v>5261</v>
      </c>
    </row>
    <row r="1559" spans="1:72" ht="13.5" customHeight="1">
      <c r="A1559" s="5" t="str">
        <f t="shared" si="79"/>
        <v>1861_화현내_0208</v>
      </c>
      <c r="B1559" s="1">
        <v>1861</v>
      </c>
      <c r="C1559" s="1" t="s">
        <v>9339</v>
      </c>
      <c r="D1559" s="1" t="s">
        <v>9340</v>
      </c>
      <c r="E1559" s="1">
        <v>1558</v>
      </c>
      <c r="F1559" s="1">
        <v>6</v>
      </c>
      <c r="G1559" s="1" t="s">
        <v>2529</v>
      </c>
      <c r="H1559" s="1" t="s">
        <v>4196</v>
      </c>
      <c r="I1559" s="1">
        <v>41</v>
      </c>
      <c r="L1559" s="1">
        <v>5</v>
      </c>
      <c r="M1559" s="1" t="s">
        <v>8660</v>
      </c>
      <c r="N1559" s="1" t="s">
        <v>8661</v>
      </c>
      <c r="S1559" s="1" t="s">
        <v>49</v>
      </c>
      <c r="T1559" s="1" t="s">
        <v>967</v>
      </c>
      <c r="W1559" s="1" t="s">
        <v>290</v>
      </c>
      <c r="X1559" s="1" t="s">
        <v>4337</v>
      </c>
      <c r="Y1559" s="1" t="s">
        <v>10</v>
      </c>
      <c r="Z1559" s="1" t="s">
        <v>4364</v>
      </c>
      <c r="AC1559" s="1">
        <v>38</v>
      </c>
      <c r="AD1559" s="1" t="s">
        <v>394</v>
      </c>
      <c r="AE1559" s="1" t="s">
        <v>5230</v>
      </c>
      <c r="AJ1559" s="1" t="s">
        <v>17</v>
      </c>
      <c r="AK1559" s="1" t="s">
        <v>5254</v>
      </c>
      <c r="AL1559" s="1" t="s">
        <v>130</v>
      </c>
      <c r="AM1559" s="1" t="s">
        <v>5257</v>
      </c>
      <c r="AT1559" s="1" t="s">
        <v>110</v>
      </c>
      <c r="AU1559" s="1" t="s">
        <v>4271</v>
      </c>
      <c r="AV1559" s="1" t="s">
        <v>3907</v>
      </c>
      <c r="AW1559" s="1" t="s">
        <v>5417</v>
      </c>
      <c r="BG1559" s="1" t="s">
        <v>110</v>
      </c>
      <c r="BH1559" s="1" t="s">
        <v>4271</v>
      </c>
      <c r="BI1559" s="1" t="s">
        <v>3908</v>
      </c>
      <c r="BJ1559" s="1" t="s">
        <v>6015</v>
      </c>
      <c r="BK1559" s="1" t="s">
        <v>110</v>
      </c>
      <c r="BL1559" s="1" t="s">
        <v>4271</v>
      </c>
      <c r="BM1559" s="1" t="s">
        <v>3909</v>
      </c>
      <c r="BN1559" s="1" t="s">
        <v>6504</v>
      </c>
      <c r="BO1559" s="1" t="s">
        <v>110</v>
      </c>
      <c r="BP1559" s="1" t="s">
        <v>4271</v>
      </c>
      <c r="BQ1559" s="1" t="s">
        <v>3910</v>
      </c>
      <c r="BR1559" s="1" t="s">
        <v>6916</v>
      </c>
      <c r="BS1559" s="1" t="s">
        <v>48</v>
      </c>
      <c r="BT1559" s="1" t="s">
        <v>5276</v>
      </c>
    </row>
    <row r="1560" spans="1:31" ht="13.5" customHeight="1">
      <c r="A1560" s="5" t="str">
        <f t="shared" si="79"/>
        <v>1861_화현내_0208</v>
      </c>
      <c r="B1560" s="1">
        <v>1861</v>
      </c>
      <c r="C1560" s="1" t="s">
        <v>9339</v>
      </c>
      <c r="D1560" s="1" t="s">
        <v>9340</v>
      </c>
      <c r="E1560" s="1">
        <v>1559</v>
      </c>
      <c r="F1560" s="1">
        <v>6</v>
      </c>
      <c r="G1560" s="1" t="s">
        <v>2529</v>
      </c>
      <c r="H1560" s="1" t="s">
        <v>4196</v>
      </c>
      <c r="I1560" s="1">
        <v>41</v>
      </c>
      <c r="L1560" s="1">
        <v>5</v>
      </c>
      <c r="M1560" s="1" t="s">
        <v>8660</v>
      </c>
      <c r="N1560" s="1" t="s">
        <v>8661</v>
      </c>
      <c r="S1560" s="1" t="s">
        <v>297</v>
      </c>
      <c r="T1560" s="1" t="s">
        <v>4258</v>
      </c>
      <c r="AD1560" s="1" t="s">
        <v>118</v>
      </c>
      <c r="AE1560" s="1" t="s">
        <v>5227</v>
      </c>
    </row>
    <row r="1561" spans="1:72" ht="13.5" customHeight="1">
      <c r="A1561" s="5" t="str">
        <f t="shared" si="79"/>
        <v>1861_화현내_0208</v>
      </c>
      <c r="B1561" s="1">
        <v>1861</v>
      </c>
      <c r="C1561" s="1" t="s">
        <v>9339</v>
      </c>
      <c r="D1561" s="1" t="s">
        <v>9340</v>
      </c>
      <c r="E1561" s="1">
        <v>1560</v>
      </c>
      <c r="F1561" s="1">
        <v>6</v>
      </c>
      <c r="G1561" s="1" t="s">
        <v>2529</v>
      </c>
      <c r="H1561" s="1" t="s">
        <v>4196</v>
      </c>
      <c r="I1561" s="1">
        <v>42</v>
      </c>
      <c r="J1561" s="1" t="s">
        <v>3911</v>
      </c>
      <c r="K1561" s="1" t="s">
        <v>4206</v>
      </c>
      <c r="L1561" s="1">
        <v>1</v>
      </c>
      <c r="M1561" s="1" t="s">
        <v>8662</v>
      </c>
      <c r="N1561" s="1" t="s">
        <v>8663</v>
      </c>
      <c r="T1561" s="1" t="s">
        <v>8808</v>
      </c>
      <c r="U1561" s="1" t="s">
        <v>110</v>
      </c>
      <c r="V1561" s="1" t="s">
        <v>4271</v>
      </c>
      <c r="W1561" s="1" t="s">
        <v>160</v>
      </c>
      <c r="X1561" s="1" t="s">
        <v>4340</v>
      </c>
      <c r="Y1561" s="1" t="s">
        <v>3912</v>
      </c>
      <c r="Z1561" s="1" t="s">
        <v>4465</v>
      </c>
      <c r="AC1561" s="1">
        <v>25</v>
      </c>
      <c r="AD1561" s="1" t="s">
        <v>81</v>
      </c>
      <c r="AE1561" s="1" t="s">
        <v>5240</v>
      </c>
      <c r="AJ1561" s="1" t="s">
        <v>17</v>
      </c>
      <c r="AK1561" s="1" t="s">
        <v>5254</v>
      </c>
      <c r="AL1561" s="1" t="s">
        <v>95</v>
      </c>
      <c r="AM1561" s="1" t="s">
        <v>5256</v>
      </c>
      <c r="AT1561" s="1" t="s">
        <v>110</v>
      </c>
      <c r="AU1561" s="1" t="s">
        <v>4271</v>
      </c>
      <c r="AV1561" s="1" t="s">
        <v>2042</v>
      </c>
      <c r="AW1561" s="1" t="s">
        <v>5416</v>
      </c>
      <c r="BG1561" s="1" t="s">
        <v>110</v>
      </c>
      <c r="BH1561" s="1" t="s">
        <v>4271</v>
      </c>
      <c r="BI1561" s="1" t="s">
        <v>255</v>
      </c>
      <c r="BJ1561" s="1" t="s">
        <v>5451</v>
      </c>
      <c r="BK1561" s="1" t="s">
        <v>528</v>
      </c>
      <c r="BL1561" s="1" t="s">
        <v>5335</v>
      </c>
      <c r="BM1561" s="1" t="s">
        <v>3172</v>
      </c>
      <c r="BN1561" s="1" t="s">
        <v>5552</v>
      </c>
      <c r="BO1561" s="1" t="s">
        <v>105</v>
      </c>
      <c r="BP1561" s="1" t="s">
        <v>4280</v>
      </c>
      <c r="BQ1561" s="1" t="s">
        <v>3455</v>
      </c>
      <c r="BR1561" s="1" t="s">
        <v>6915</v>
      </c>
      <c r="BS1561" s="1" t="s">
        <v>672</v>
      </c>
      <c r="BT1561" s="1" t="s">
        <v>5300</v>
      </c>
    </row>
    <row r="1562" spans="1:31" ht="13.5" customHeight="1">
      <c r="A1562" s="5" t="str">
        <f t="shared" si="79"/>
        <v>1861_화현내_0208</v>
      </c>
      <c r="B1562" s="1">
        <v>1861</v>
      </c>
      <c r="C1562" s="1" t="s">
        <v>9339</v>
      </c>
      <c r="D1562" s="1" t="s">
        <v>9340</v>
      </c>
      <c r="E1562" s="1">
        <v>1561</v>
      </c>
      <c r="F1562" s="1">
        <v>6</v>
      </c>
      <c r="G1562" s="1" t="s">
        <v>2529</v>
      </c>
      <c r="H1562" s="1" t="s">
        <v>4196</v>
      </c>
      <c r="I1562" s="1">
        <v>42</v>
      </c>
      <c r="L1562" s="1">
        <v>1</v>
      </c>
      <c r="M1562" s="1" t="s">
        <v>8662</v>
      </c>
      <c r="N1562" s="1" t="s">
        <v>8663</v>
      </c>
      <c r="S1562" s="1" t="s">
        <v>96</v>
      </c>
      <c r="T1562" s="1" t="s">
        <v>4261</v>
      </c>
      <c r="W1562" s="1" t="s">
        <v>671</v>
      </c>
      <c r="X1562" s="1" t="s">
        <v>4353</v>
      </c>
      <c r="Y1562" s="1" t="s">
        <v>10</v>
      </c>
      <c r="Z1562" s="1" t="s">
        <v>4364</v>
      </c>
      <c r="AC1562" s="1">
        <v>56</v>
      </c>
      <c r="AD1562" s="1" t="s">
        <v>655</v>
      </c>
      <c r="AE1562" s="1" t="s">
        <v>5223</v>
      </c>
    </row>
    <row r="1563" spans="1:72" ht="13.5" customHeight="1">
      <c r="A1563" s="5" t="str">
        <f t="shared" si="79"/>
        <v>1861_화현내_0208</v>
      </c>
      <c r="B1563" s="1">
        <v>1861</v>
      </c>
      <c r="C1563" s="1" t="s">
        <v>9339</v>
      </c>
      <c r="D1563" s="1" t="s">
        <v>9340</v>
      </c>
      <c r="E1563" s="1">
        <v>1562</v>
      </c>
      <c r="F1563" s="1">
        <v>6</v>
      </c>
      <c r="G1563" s="1" t="s">
        <v>2529</v>
      </c>
      <c r="H1563" s="1" t="s">
        <v>4196</v>
      </c>
      <c r="I1563" s="1">
        <v>42</v>
      </c>
      <c r="L1563" s="1">
        <v>2</v>
      </c>
      <c r="M1563" s="1" t="s">
        <v>8664</v>
      </c>
      <c r="N1563" s="1" t="s">
        <v>8665</v>
      </c>
      <c r="T1563" s="1" t="s">
        <v>8817</v>
      </c>
      <c r="U1563" s="1" t="s">
        <v>110</v>
      </c>
      <c r="V1563" s="1" t="s">
        <v>4271</v>
      </c>
      <c r="W1563" s="1" t="s">
        <v>135</v>
      </c>
      <c r="X1563" s="1" t="s">
        <v>8873</v>
      </c>
      <c r="Y1563" s="1" t="s">
        <v>441</v>
      </c>
      <c r="Z1563" s="1" t="s">
        <v>4464</v>
      </c>
      <c r="AC1563" s="1">
        <v>40</v>
      </c>
      <c r="AD1563" s="1" t="s">
        <v>40</v>
      </c>
      <c r="AE1563" s="1" t="s">
        <v>5219</v>
      </c>
      <c r="AJ1563" s="1" t="s">
        <v>17</v>
      </c>
      <c r="AK1563" s="1" t="s">
        <v>5254</v>
      </c>
      <c r="AL1563" s="1" t="s">
        <v>58</v>
      </c>
      <c r="AM1563" s="1" t="s">
        <v>5258</v>
      </c>
      <c r="AT1563" s="1" t="s">
        <v>110</v>
      </c>
      <c r="AU1563" s="1" t="s">
        <v>4271</v>
      </c>
      <c r="AV1563" s="1" t="s">
        <v>3913</v>
      </c>
      <c r="AW1563" s="1" t="s">
        <v>5415</v>
      </c>
      <c r="BG1563" s="1" t="s">
        <v>110</v>
      </c>
      <c r="BH1563" s="1" t="s">
        <v>4271</v>
      </c>
      <c r="BI1563" s="1" t="s">
        <v>2765</v>
      </c>
      <c r="BJ1563" s="1" t="s">
        <v>4438</v>
      </c>
      <c r="BK1563" s="1" t="s">
        <v>855</v>
      </c>
      <c r="BL1563" s="1" t="s">
        <v>5338</v>
      </c>
      <c r="BM1563" s="1" t="s">
        <v>3914</v>
      </c>
      <c r="BN1563" s="1" t="s">
        <v>6503</v>
      </c>
      <c r="BO1563" s="1" t="s">
        <v>105</v>
      </c>
      <c r="BP1563" s="1" t="s">
        <v>4280</v>
      </c>
      <c r="BQ1563" s="1" t="s">
        <v>3915</v>
      </c>
      <c r="BR1563" s="1" t="s">
        <v>6914</v>
      </c>
      <c r="BS1563" s="1" t="s">
        <v>130</v>
      </c>
      <c r="BT1563" s="1" t="s">
        <v>5257</v>
      </c>
    </row>
    <row r="1564" spans="1:72" ht="13.5" customHeight="1">
      <c r="A1564" s="5" t="str">
        <f t="shared" si="79"/>
        <v>1861_화현내_0208</v>
      </c>
      <c r="B1564" s="1">
        <v>1861</v>
      </c>
      <c r="C1564" s="1" t="s">
        <v>9339</v>
      </c>
      <c r="D1564" s="1" t="s">
        <v>9340</v>
      </c>
      <c r="E1564" s="1">
        <v>1563</v>
      </c>
      <c r="F1564" s="1">
        <v>6</v>
      </c>
      <c r="G1564" s="1" t="s">
        <v>2529</v>
      </c>
      <c r="H1564" s="1" t="s">
        <v>4196</v>
      </c>
      <c r="I1564" s="1">
        <v>42</v>
      </c>
      <c r="L1564" s="1">
        <v>2</v>
      </c>
      <c r="M1564" s="1" t="s">
        <v>8664</v>
      </c>
      <c r="N1564" s="1" t="s">
        <v>8665</v>
      </c>
      <c r="S1564" s="1" t="s">
        <v>49</v>
      </c>
      <c r="T1564" s="1" t="s">
        <v>967</v>
      </c>
      <c r="W1564" s="1" t="s">
        <v>290</v>
      </c>
      <c r="X1564" s="1" t="s">
        <v>4337</v>
      </c>
      <c r="Y1564" s="1" t="s">
        <v>10</v>
      </c>
      <c r="Z1564" s="1" t="s">
        <v>4364</v>
      </c>
      <c r="AC1564" s="1">
        <v>28</v>
      </c>
      <c r="AD1564" s="1" t="s">
        <v>575</v>
      </c>
      <c r="AE1564" s="1" t="s">
        <v>5211</v>
      </c>
      <c r="AJ1564" s="1" t="s">
        <v>17</v>
      </c>
      <c r="AK1564" s="1" t="s">
        <v>5254</v>
      </c>
      <c r="AL1564" s="1" t="s">
        <v>831</v>
      </c>
      <c r="AM1564" s="1" t="s">
        <v>5272</v>
      </c>
      <c r="AT1564" s="1" t="s">
        <v>110</v>
      </c>
      <c r="AU1564" s="1" t="s">
        <v>4271</v>
      </c>
      <c r="AV1564" s="1" t="s">
        <v>2802</v>
      </c>
      <c r="AW1564" s="1" t="s">
        <v>5414</v>
      </c>
      <c r="BG1564" s="1" t="s">
        <v>110</v>
      </c>
      <c r="BH1564" s="1" t="s">
        <v>4271</v>
      </c>
      <c r="BI1564" s="1" t="s">
        <v>3916</v>
      </c>
      <c r="BJ1564" s="1" t="s">
        <v>5577</v>
      </c>
      <c r="BK1564" s="1" t="s">
        <v>110</v>
      </c>
      <c r="BL1564" s="1" t="s">
        <v>4271</v>
      </c>
      <c r="BM1564" s="1" t="s">
        <v>3917</v>
      </c>
      <c r="BN1564" s="1" t="s">
        <v>6502</v>
      </c>
      <c r="BO1564" s="1" t="s">
        <v>105</v>
      </c>
      <c r="BP1564" s="1" t="s">
        <v>4280</v>
      </c>
      <c r="BQ1564" s="1" t="s">
        <v>3918</v>
      </c>
      <c r="BR1564" s="1" t="s">
        <v>7803</v>
      </c>
      <c r="BS1564" s="1" t="s">
        <v>74</v>
      </c>
      <c r="BT1564" s="1" t="s">
        <v>4740</v>
      </c>
    </row>
    <row r="1565" spans="1:31" ht="13.5" customHeight="1">
      <c r="A1565" s="5" t="str">
        <f t="shared" si="79"/>
        <v>1861_화현내_0208</v>
      </c>
      <c r="B1565" s="1">
        <v>1861</v>
      </c>
      <c r="C1565" s="1" t="s">
        <v>9339</v>
      </c>
      <c r="D1565" s="1" t="s">
        <v>9340</v>
      </c>
      <c r="E1565" s="1">
        <v>1564</v>
      </c>
      <c r="F1565" s="1">
        <v>6</v>
      </c>
      <c r="G1565" s="1" t="s">
        <v>2529</v>
      </c>
      <c r="H1565" s="1" t="s">
        <v>4196</v>
      </c>
      <c r="I1565" s="1">
        <v>42</v>
      </c>
      <c r="L1565" s="1">
        <v>2</v>
      </c>
      <c r="M1565" s="1" t="s">
        <v>8664</v>
      </c>
      <c r="N1565" s="1" t="s">
        <v>8665</v>
      </c>
      <c r="S1565" s="1" t="s">
        <v>181</v>
      </c>
      <c r="T1565" s="1" t="s">
        <v>4259</v>
      </c>
      <c r="Y1565" s="1" t="s">
        <v>3919</v>
      </c>
      <c r="Z1565" s="1" t="s">
        <v>4463</v>
      </c>
      <c r="AC1565" s="1">
        <v>9</v>
      </c>
      <c r="AD1565" s="1" t="s">
        <v>213</v>
      </c>
      <c r="AE1565" s="1" t="s">
        <v>5203</v>
      </c>
    </row>
    <row r="1566" spans="1:72" ht="13.5" customHeight="1">
      <c r="A1566" s="5" t="str">
        <f t="shared" si="79"/>
        <v>1861_화현내_0208</v>
      </c>
      <c r="B1566" s="1">
        <v>1861</v>
      </c>
      <c r="C1566" s="1" t="s">
        <v>9339</v>
      </c>
      <c r="D1566" s="1" t="s">
        <v>9340</v>
      </c>
      <c r="E1566" s="1">
        <v>1565</v>
      </c>
      <c r="F1566" s="1">
        <v>6</v>
      </c>
      <c r="G1566" s="1" t="s">
        <v>2529</v>
      </c>
      <c r="H1566" s="1" t="s">
        <v>4196</v>
      </c>
      <c r="I1566" s="1">
        <v>42</v>
      </c>
      <c r="L1566" s="1">
        <v>3</v>
      </c>
      <c r="M1566" s="1" t="s">
        <v>8666</v>
      </c>
      <c r="N1566" s="1" t="s">
        <v>8667</v>
      </c>
      <c r="T1566" s="1" t="s">
        <v>8944</v>
      </c>
      <c r="U1566" s="1" t="s">
        <v>37</v>
      </c>
      <c r="V1566" s="1" t="s">
        <v>4283</v>
      </c>
      <c r="W1566" s="1" t="s">
        <v>139</v>
      </c>
      <c r="X1566" s="1" t="s">
        <v>9195</v>
      </c>
      <c r="Y1566" s="1" t="s">
        <v>3364</v>
      </c>
      <c r="Z1566" s="1" t="s">
        <v>4462</v>
      </c>
      <c r="AC1566" s="1">
        <v>67</v>
      </c>
      <c r="AD1566" s="1" t="s">
        <v>737</v>
      </c>
      <c r="AE1566" s="1" t="s">
        <v>5239</v>
      </c>
      <c r="AJ1566" s="1" t="s">
        <v>17</v>
      </c>
      <c r="AK1566" s="1" t="s">
        <v>5254</v>
      </c>
      <c r="AL1566" s="1" t="s">
        <v>141</v>
      </c>
      <c r="AM1566" s="1" t="s">
        <v>5296</v>
      </c>
      <c r="AT1566" s="1" t="s">
        <v>42</v>
      </c>
      <c r="AU1566" s="1" t="s">
        <v>5332</v>
      </c>
      <c r="AV1566" s="1" t="s">
        <v>729</v>
      </c>
      <c r="AW1566" s="1" t="s">
        <v>5035</v>
      </c>
      <c r="BG1566" s="1" t="s">
        <v>42</v>
      </c>
      <c r="BH1566" s="1" t="s">
        <v>5332</v>
      </c>
      <c r="BI1566" s="1" t="s">
        <v>2631</v>
      </c>
      <c r="BJ1566" s="1" t="s">
        <v>5988</v>
      </c>
      <c r="BK1566" s="1" t="s">
        <v>42</v>
      </c>
      <c r="BL1566" s="1" t="s">
        <v>5332</v>
      </c>
      <c r="BM1566" s="1" t="s">
        <v>3270</v>
      </c>
      <c r="BN1566" s="1" t="s">
        <v>6475</v>
      </c>
      <c r="BO1566" s="1" t="s">
        <v>42</v>
      </c>
      <c r="BP1566" s="1" t="s">
        <v>5332</v>
      </c>
      <c r="BQ1566" s="1" t="s">
        <v>3271</v>
      </c>
      <c r="BR1566" s="1" t="s">
        <v>6913</v>
      </c>
      <c r="BS1566" s="1" t="s">
        <v>451</v>
      </c>
      <c r="BT1566" s="1" t="s">
        <v>5308</v>
      </c>
    </row>
    <row r="1567" spans="1:29" ht="13.5" customHeight="1">
      <c r="A1567" s="5" t="str">
        <f t="shared" si="79"/>
        <v>1861_화현내_0208</v>
      </c>
      <c r="B1567" s="1">
        <v>1861</v>
      </c>
      <c r="C1567" s="1" t="s">
        <v>9339</v>
      </c>
      <c r="D1567" s="1" t="s">
        <v>9340</v>
      </c>
      <c r="E1567" s="1">
        <v>1566</v>
      </c>
      <c r="F1567" s="1">
        <v>6</v>
      </c>
      <c r="G1567" s="1" t="s">
        <v>2529</v>
      </c>
      <c r="H1567" s="1" t="s">
        <v>4196</v>
      </c>
      <c r="I1567" s="1">
        <v>42</v>
      </c>
      <c r="L1567" s="1">
        <v>3</v>
      </c>
      <c r="M1567" s="1" t="s">
        <v>8666</v>
      </c>
      <c r="N1567" s="1" t="s">
        <v>8667</v>
      </c>
      <c r="S1567" s="1" t="s">
        <v>181</v>
      </c>
      <c r="T1567" s="1" t="s">
        <v>4259</v>
      </c>
      <c r="Y1567" s="1" t="s">
        <v>2218</v>
      </c>
      <c r="Z1567" s="1" t="s">
        <v>4461</v>
      </c>
      <c r="AC1567" s="1">
        <v>36</v>
      </c>
    </row>
    <row r="1568" spans="1:29" ht="13.5" customHeight="1">
      <c r="A1568" s="5" t="str">
        <f t="shared" si="79"/>
        <v>1861_화현내_0208</v>
      </c>
      <c r="B1568" s="1">
        <v>1861</v>
      </c>
      <c r="C1568" s="1" t="s">
        <v>9339</v>
      </c>
      <c r="D1568" s="1" t="s">
        <v>9340</v>
      </c>
      <c r="E1568" s="1">
        <v>1567</v>
      </c>
      <c r="F1568" s="1">
        <v>6</v>
      </c>
      <c r="G1568" s="1" t="s">
        <v>2529</v>
      </c>
      <c r="H1568" s="1" t="s">
        <v>4196</v>
      </c>
      <c r="I1568" s="1">
        <v>42</v>
      </c>
      <c r="L1568" s="1">
        <v>3</v>
      </c>
      <c r="M1568" s="1" t="s">
        <v>8666</v>
      </c>
      <c r="N1568" s="1" t="s">
        <v>8667</v>
      </c>
      <c r="S1568" s="1" t="s">
        <v>184</v>
      </c>
      <c r="T1568" s="1" t="s">
        <v>4260</v>
      </c>
      <c r="W1568" s="1" t="s">
        <v>97</v>
      </c>
      <c r="X1568" s="1" t="s">
        <v>8946</v>
      </c>
      <c r="Y1568" s="1" t="s">
        <v>51</v>
      </c>
      <c r="Z1568" s="1" t="s">
        <v>4387</v>
      </c>
      <c r="AC1568" s="1">
        <v>34</v>
      </c>
    </row>
    <row r="1569" spans="1:26" ht="13.5" customHeight="1">
      <c r="A1569" s="5" t="str">
        <f t="shared" si="79"/>
        <v>1861_화현내_0208</v>
      </c>
      <c r="B1569" s="1">
        <v>1861</v>
      </c>
      <c r="C1569" s="1" t="s">
        <v>9339</v>
      </c>
      <c r="D1569" s="1" t="s">
        <v>9340</v>
      </c>
      <c r="E1569" s="1">
        <v>1568</v>
      </c>
      <c r="F1569" s="1">
        <v>6</v>
      </c>
      <c r="G1569" s="1" t="s">
        <v>2529</v>
      </c>
      <c r="H1569" s="1" t="s">
        <v>4196</v>
      </c>
      <c r="I1569" s="1">
        <v>42</v>
      </c>
      <c r="L1569" s="1">
        <v>3</v>
      </c>
      <c r="M1569" s="1" t="s">
        <v>8666</v>
      </c>
      <c r="N1569" s="1" t="s">
        <v>8667</v>
      </c>
      <c r="T1569" s="1" t="s">
        <v>9308</v>
      </c>
      <c r="U1569" s="1" t="s">
        <v>61</v>
      </c>
      <c r="V1569" s="1" t="s">
        <v>4295</v>
      </c>
      <c r="Y1569" s="1" t="s">
        <v>624</v>
      </c>
      <c r="Z1569" s="1" t="s">
        <v>4460</v>
      </c>
    </row>
    <row r="1570" spans="1:72" ht="13.5" customHeight="1">
      <c r="A1570" s="5" t="str">
        <f t="shared" si="79"/>
        <v>1861_화현내_0208</v>
      </c>
      <c r="B1570" s="1">
        <v>1861</v>
      </c>
      <c r="C1570" s="1" t="s">
        <v>9339</v>
      </c>
      <c r="D1570" s="1" t="s">
        <v>9340</v>
      </c>
      <c r="E1570" s="1">
        <v>1569</v>
      </c>
      <c r="F1570" s="1">
        <v>6</v>
      </c>
      <c r="G1570" s="1" t="s">
        <v>2529</v>
      </c>
      <c r="H1570" s="1" t="s">
        <v>4196</v>
      </c>
      <c r="I1570" s="1">
        <v>42</v>
      </c>
      <c r="L1570" s="1">
        <v>4</v>
      </c>
      <c r="M1570" s="1" t="s">
        <v>8668</v>
      </c>
      <c r="N1570" s="1" t="s">
        <v>8669</v>
      </c>
      <c r="T1570" s="1" t="s">
        <v>8971</v>
      </c>
      <c r="U1570" s="1" t="s">
        <v>110</v>
      </c>
      <c r="V1570" s="1" t="s">
        <v>4271</v>
      </c>
      <c r="W1570" s="1" t="s">
        <v>97</v>
      </c>
      <c r="X1570" s="1" t="s">
        <v>8972</v>
      </c>
      <c r="Y1570" s="1" t="s">
        <v>3920</v>
      </c>
      <c r="Z1570" s="1" t="s">
        <v>4459</v>
      </c>
      <c r="AC1570" s="1">
        <v>31</v>
      </c>
      <c r="AD1570" s="1" t="s">
        <v>661</v>
      </c>
      <c r="AE1570" s="1" t="s">
        <v>5238</v>
      </c>
      <c r="AJ1570" s="1" t="s">
        <v>17</v>
      </c>
      <c r="AK1570" s="1" t="s">
        <v>5254</v>
      </c>
      <c r="AL1570" s="1" t="s">
        <v>88</v>
      </c>
      <c r="AM1570" s="1" t="s">
        <v>7489</v>
      </c>
      <c r="AT1570" s="1" t="s">
        <v>110</v>
      </c>
      <c r="AU1570" s="1" t="s">
        <v>4271</v>
      </c>
      <c r="AV1570" s="1" t="s">
        <v>635</v>
      </c>
      <c r="AW1570" s="1" t="s">
        <v>4737</v>
      </c>
      <c r="BG1570" s="1" t="s">
        <v>110</v>
      </c>
      <c r="BH1570" s="1" t="s">
        <v>4271</v>
      </c>
      <c r="BI1570" s="1" t="s">
        <v>3921</v>
      </c>
      <c r="BJ1570" s="1" t="s">
        <v>5496</v>
      </c>
      <c r="BK1570" s="1" t="s">
        <v>855</v>
      </c>
      <c r="BL1570" s="1" t="s">
        <v>5338</v>
      </c>
      <c r="BM1570" s="1" t="s">
        <v>2929</v>
      </c>
      <c r="BN1570" s="1" t="s">
        <v>6152</v>
      </c>
      <c r="BO1570" s="1" t="s">
        <v>105</v>
      </c>
      <c r="BP1570" s="1" t="s">
        <v>4280</v>
      </c>
      <c r="BQ1570" s="1" t="s">
        <v>445</v>
      </c>
      <c r="BR1570" s="1" t="s">
        <v>7550</v>
      </c>
      <c r="BS1570" s="1" t="s">
        <v>125</v>
      </c>
      <c r="BT1570" s="1" t="s">
        <v>5270</v>
      </c>
    </row>
    <row r="1571" spans="1:72" ht="13.5" customHeight="1">
      <c r="A1571" s="5" t="str">
        <f aca="true" t="shared" si="80" ref="A1571:A1592">HYPERLINK("http://kyu.snu.ac.kr/sdhj/index.jsp?type=hj/GK14782_00IH_0001_0209.jpg","1861_화현내_0209")</f>
        <v>1861_화현내_0209</v>
      </c>
      <c r="B1571" s="1">
        <v>1861</v>
      </c>
      <c r="C1571" s="1" t="s">
        <v>9339</v>
      </c>
      <c r="D1571" s="1" t="s">
        <v>9340</v>
      </c>
      <c r="E1571" s="1">
        <v>1570</v>
      </c>
      <c r="F1571" s="1">
        <v>6</v>
      </c>
      <c r="G1571" s="1" t="s">
        <v>2529</v>
      </c>
      <c r="H1571" s="1" t="s">
        <v>4196</v>
      </c>
      <c r="I1571" s="1">
        <v>42</v>
      </c>
      <c r="L1571" s="1">
        <v>4</v>
      </c>
      <c r="M1571" s="1" t="s">
        <v>8668</v>
      </c>
      <c r="N1571" s="1" t="s">
        <v>8669</v>
      </c>
      <c r="S1571" s="1" t="s">
        <v>49</v>
      </c>
      <c r="T1571" s="1" t="s">
        <v>967</v>
      </c>
      <c r="W1571" s="1" t="s">
        <v>38</v>
      </c>
      <c r="X1571" s="1" t="s">
        <v>4338</v>
      </c>
      <c r="Y1571" s="1" t="s">
        <v>10</v>
      </c>
      <c r="Z1571" s="1" t="s">
        <v>4364</v>
      </c>
      <c r="AC1571" s="1">
        <v>33</v>
      </c>
      <c r="AD1571" s="1" t="s">
        <v>136</v>
      </c>
      <c r="AE1571" s="1" t="s">
        <v>5237</v>
      </c>
      <c r="AJ1571" s="1" t="s">
        <v>17</v>
      </c>
      <c r="AK1571" s="1" t="s">
        <v>5254</v>
      </c>
      <c r="AL1571" s="1" t="s">
        <v>41</v>
      </c>
      <c r="AM1571" s="1" t="s">
        <v>5259</v>
      </c>
      <c r="AT1571" s="1" t="s">
        <v>105</v>
      </c>
      <c r="AU1571" s="1" t="s">
        <v>4280</v>
      </c>
      <c r="AV1571" s="1" t="s">
        <v>2364</v>
      </c>
      <c r="AW1571" s="1" t="s">
        <v>4860</v>
      </c>
      <c r="BG1571" s="1" t="s">
        <v>105</v>
      </c>
      <c r="BH1571" s="1" t="s">
        <v>4280</v>
      </c>
      <c r="BI1571" s="1" t="s">
        <v>3922</v>
      </c>
      <c r="BJ1571" s="1" t="s">
        <v>6014</v>
      </c>
      <c r="BK1571" s="1" t="s">
        <v>105</v>
      </c>
      <c r="BL1571" s="1" t="s">
        <v>4280</v>
      </c>
      <c r="BM1571" s="1" t="s">
        <v>2773</v>
      </c>
      <c r="BN1571" s="1" t="s">
        <v>4385</v>
      </c>
      <c r="BO1571" s="1" t="s">
        <v>105</v>
      </c>
      <c r="BP1571" s="1" t="s">
        <v>4280</v>
      </c>
      <c r="BQ1571" s="1" t="s">
        <v>3923</v>
      </c>
      <c r="BR1571" s="1" t="s">
        <v>6912</v>
      </c>
      <c r="BS1571" s="1" t="s">
        <v>312</v>
      </c>
      <c r="BT1571" s="1" t="s">
        <v>5262</v>
      </c>
    </row>
    <row r="1572" spans="1:31" ht="13.5" customHeight="1">
      <c r="A1572" s="5" t="str">
        <f t="shared" si="80"/>
        <v>1861_화현내_0209</v>
      </c>
      <c r="B1572" s="1">
        <v>1861</v>
      </c>
      <c r="C1572" s="1" t="s">
        <v>9339</v>
      </c>
      <c r="D1572" s="1" t="s">
        <v>9340</v>
      </c>
      <c r="E1572" s="1">
        <v>1571</v>
      </c>
      <c r="F1572" s="1">
        <v>6</v>
      </c>
      <c r="G1572" s="1" t="s">
        <v>2529</v>
      </c>
      <c r="H1572" s="1" t="s">
        <v>4196</v>
      </c>
      <c r="I1572" s="1">
        <v>42</v>
      </c>
      <c r="L1572" s="1">
        <v>4</v>
      </c>
      <c r="M1572" s="1" t="s">
        <v>8668</v>
      </c>
      <c r="N1572" s="1" t="s">
        <v>8669</v>
      </c>
      <c r="S1572" s="1" t="s">
        <v>181</v>
      </c>
      <c r="T1572" s="1" t="s">
        <v>4259</v>
      </c>
      <c r="Y1572" s="1" t="s">
        <v>1534</v>
      </c>
      <c r="Z1572" s="1" t="s">
        <v>4458</v>
      </c>
      <c r="AC1572" s="1">
        <v>14</v>
      </c>
      <c r="AD1572" s="1" t="s">
        <v>118</v>
      </c>
      <c r="AE1572" s="1" t="s">
        <v>5227</v>
      </c>
    </row>
    <row r="1573" spans="1:72" ht="13.5" customHeight="1">
      <c r="A1573" s="5" t="str">
        <f t="shared" si="80"/>
        <v>1861_화현내_0209</v>
      </c>
      <c r="B1573" s="1">
        <v>1861</v>
      </c>
      <c r="C1573" s="1" t="s">
        <v>9339</v>
      </c>
      <c r="D1573" s="1" t="s">
        <v>9340</v>
      </c>
      <c r="E1573" s="1">
        <v>1572</v>
      </c>
      <c r="F1573" s="1">
        <v>6</v>
      </c>
      <c r="G1573" s="1" t="s">
        <v>2529</v>
      </c>
      <c r="H1573" s="1" t="s">
        <v>4196</v>
      </c>
      <c r="I1573" s="1">
        <v>42</v>
      </c>
      <c r="L1573" s="1">
        <v>5</v>
      </c>
      <c r="M1573" s="1" t="s">
        <v>3911</v>
      </c>
      <c r="N1573" s="1" t="s">
        <v>4206</v>
      </c>
      <c r="T1573" s="1" t="s">
        <v>8971</v>
      </c>
      <c r="U1573" s="1" t="s">
        <v>110</v>
      </c>
      <c r="V1573" s="1" t="s">
        <v>4271</v>
      </c>
      <c r="W1573" s="1" t="s">
        <v>38</v>
      </c>
      <c r="X1573" s="1" t="s">
        <v>4338</v>
      </c>
      <c r="Y1573" s="1" t="s">
        <v>3924</v>
      </c>
      <c r="Z1573" s="1" t="s">
        <v>4457</v>
      </c>
      <c r="AC1573" s="1">
        <v>37</v>
      </c>
      <c r="AD1573" s="1" t="s">
        <v>677</v>
      </c>
      <c r="AE1573" s="1" t="s">
        <v>5225</v>
      </c>
      <c r="AJ1573" s="1" t="s">
        <v>17</v>
      </c>
      <c r="AK1573" s="1" t="s">
        <v>5254</v>
      </c>
      <c r="AL1573" s="1" t="s">
        <v>41</v>
      </c>
      <c r="AM1573" s="1" t="s">
        <v>5259</v>
      </c>
      <c r="AT1573" s="1" t="s">
        <v>110</v>
      </c>
      <c r="AU1573" s="1" t="s">
        <v>4271</v>
      </c>
      <c r="AV1573" s="1" t="s">
        <v>1364</v>
      </c>
      <c r="AW1573" s="1" t="s">
        <v>4400</v>
      </c>
      <c r="BG1573" s="1" t="s">
        <v>110</v>
      </c>
      <c r="BH1573" s="1" t="s">
        <v>4271</v>
      </c>
      <c r="BI1573" s="1" t="s">
        <v>998</v>
      </c>
      <c r="BJ1573" s="1" t="s">
        <v>5622</v>
      </c>
      <c r="BK1573" s="1" t="s">
        <v>110</v>
      </c>
      <c r="BL1573" s="1" t="s">
        <v>4271</v>
      </c>
      <c r="BM1573" s="1" t="s">
        <v>955</v>
      </c>
      <c r="BN1573" s="1" t="s">
        <v>5877</v>
      </c>
      <c r="BO1573" s="1" t="s">
        <v>110</v>
      </c>
      <c r="BP1573" s="1" t="s">
        <v>4271</v>
      </c>
      <c r="BQ1573" s="1" t="s">
        <v>3925</v>
      </c>
      <c r="BR1573" s="1" t="s">
        <v>6911</v>
      </c>
      <c r="BS1573" s="1" t="s">
        <v>312</v>
      </c>
      <c r="BT1573" s="1" t="s">
        <v>5262</v>
      </c>
    </row>
    <row r="1574" spans="1:72" ht="13.5" customHeight="1">
      <c r="A1574" s="5" t="str">
        <f t="shared" si="80"/>
        <v>1861_화현내_0209</v>
      </c>
      <c r="B1574" s="1">
        <v>1861</v>
      </c>
      <c r="C1574" s="1" t="s">
        <v>9339</v>
      </c>
      <c r="D1574" s="1" t="s">
        <v>9340</v>
      </c>
      <c r="E1574" s="1">
        <v>1573</v>
      </c>
      <c r="F1574" s="1">
        <v>6</v>
      </c>
      <c r="G1574" s="1" t="s">
        <v>2529</v>
      </c>
      <c r="H1574" s="1" t="s">
        <v>4196</v>
      </c>
      <c r="I1574" s="1">
        <v>42</v>
      </c>
      <c r="L1574" s="1">
        <v>5</v>
      </c>
      <c r="M1574" s="1" t="s">
        <v>3911</v>
      </c>
      <c r="N1574" s="1" t="s">
        <v>4206</v>
      </c>
      <c r="S1574" s="1" t="s">
        <v>49</v>
      </c>
      <c r="T1574" s="1" t="s">
        <v>967</v>
      </c>
      <c r="W1574" s="1" t="s">
        <v>139</v>
      </c>
      <c r="X1574" s="1" t="s">
        <v>9309</v>
      </c>
      <c r="Y1574" s="1" t="s">
        <v>10</v>
      </c>
      <c r="Z1574" s="1" t="s">
        <v>4364</v>
      </c>
      <c r="AC1574" s="1">
        <v>38</v>
      </c>
      <c r="AD1574" s="1" t="s">
        <v>52</v>
      </c>
      <c r="AE1574" s="1" t="s">
        <v>5201</v>
      </c>
      <c r="AJ1574" s="1" t="s">
        <v>17</v>
      </c>
      <c r="AK1574" s="1" t="s">
        <v>5254</v>
      </c>
      <c r="AL1574" s="1" t="s">
        <v>141</v>
      </c>
      <c r="AM1574" s="1" t="s">
        <v>5296</v>
      </c>
      <c r="AT1574" s="1" t="s">
        <v>110</v>
      </c>
      <c r="AU1574" s="1" t="s">
        <v>4271</v>
      </c>
      <c r="AV1574" s="1" t="s">
        <v>3105</v>
      </c>
      <c r="AW1574" s="1" t="s">
        <v>5413</v>
      </c>
      <c r="BG1574" s="1" t="s">
        <v>110</v>
      </c>
      <c r="BH1574" s="1" t="s">
        <v>4271</v>
      </c>
      <c r="BI1574" s="1" t="s">
        <v>2762</v>
      </c>
      <c r="BJ1574" s="1" t="s">
        <v>5856</v>
      </c>
      <c r="BK1574" s="1" t="s">
        <v>110</v>
      </c>
      <c r="BL1574" s="1" t="s">
        <v>4271</v>
      </c>
      <c r="BM1574" s="1" t="s">
        <v>2647</v>
      </c>
      <c r="BN1574" s="1" t="s">
        <v>6180</v>
      </c>
      <c r="BO1574" s="1" t="s">
        <v>110</v>
      </c>
      <c r="BP1574" s="1" t="s">
        <v>4271</v>
      </c>
      <c r="BQ1574" s="1" t="s">
        <v>3106</v>
      </c>
      <c r="BR1574" s="1" t="s">
        <v>6910</v>
      </c>
      <c r="BS1574" s="1" t="s">
        <v>212</v>
      </c>
      <c r="BT1574" s="1" t="s">
        <v>4706</v>
      </c>
    </row>
    <row r="1575" spans="1:31" ht="13.5" customHeight="1">
      <c r="A1575" s="5" t="str">
        <f t="shared" si="80"/>
        <v>1861_화현내_0209</v>
      </c>
      <c r="B1575" s="1">
        <v>1861</v>
      </c>
      <c r="C1575" s="1" t="s">
        <v>9339</v>
      </c>
      <c r="D1575" s="1" t="s">
        <v>9340</v>
      </c>
      <c r="E1575" s="1">
        <v>1574</v>
      </c>
      <c r="F1575" s="1">
        <v>6</v>
      </c>
      <c r="G1575" s="1" t="s">
        <v>2529</v>
      </c>
      <c r="H1575" s="1" t="s">
        <v>4196</v>
      </c>
      <c r="I1575" s="1">
        <v>42</v>
      </c>
      <c r="L1575" s="1">
        <v>5</v>
      </c>
      <c r="M1575" s="1" t="s">
        <v>3911</v>
      </c>
      <c r="N1575" s="1" t="s">
        <v>4206</v>
      </c>
      <c r="S1575" s="1" t="s">
        <v>181</v>
      </c>
      <c r="T1575" s="1" t="s">
        <v>4259</v>
      </c>
      <c r="Y1575" s="1" t="s">
        <v>3926</v>
      </c>
      <c r="Z1575" s="1" t="s">
        <v>4456</v>
      </c>
      <c r="AC1575" s="1">
        <v>6</v>
      </c>
      <c r="AD1575" s="1" t="s">
        <v>727</v>
      </c>
      <c r="AE1575" s="1" t="s">
        <v>5226</v>
      </c>
    </row>
    <row r="1576" spans="1:72" ht="13.5" customHeight="1">
      <c r="A1576" s="5" t="str">
        <f t="shared" si="80"/>
        <v>1861_화현내_0209</v>
      </c>
      <c r="B1576" s="1">
        <v>1861</v>
      </c>
      <c r="C1576" s="1" t="s">
        <v>9339</v>
      </c>
      <c r="D1576" s="1" t="s">
        <v>9340</v>
      </c>
      <c r="E1576" s="1">
        <v>1575</v>
      </c>
      <c r="F1576" s="1">
        <v>6</v>
      </c>
      <c r="G1576" s="1" t="s">
        <v>2529</v>
      </c>
      <c r="H1576" s="1" t="s">
        <v>4196</v>
      </c>
      <c r="I1576" s="1">
        <v>43</v>
      </c>
      <c r="J1576" s="1" t="s">
        <v>3927</v>
      </c>
      <c r="K1576" s="1" t="s">
        <v>7412</v>
      </c>
      <c r="L1576" s="1">
        <v>1</v>
      </c>
      <c r="M1576" s="1" t="s">
        <v>3927</v>
      </c>
      <c r="N1576" s="1" t="s">
        <v>7412</v>
      </c>
      <c r="T1576" s="1" t="s">
        <v>8783</v>
      </c>
      <c r="U1576" s="1" t="s">
        <v>110</v>
      </c>
      <c r="V1576" s="1" t="s">
        <v>4271</v>
      </c>
      <c r="W1576" s="1" t="s">
        <v>139</v>
      </c>
      <c r="X1576" s="1" t="s">
        <v>9235</v>
      </c>
      <c r="Y1576" s="1" t="s">
        <v>3928</v>
      </c>
      <c r="Z1576" s="1" t="s">
        <v>4455</v>
      </c>
      <c r="AC1576" s="1">
        <v>68</v>
      </c>
      <c r="AD1576" s="1" t="s">
        <v>311</v>
      </c>
      <c r="AE1576" s="1" t="s">
        <v>5191</v>
      </c>
      <c r="AJ1576" s="1" t="s">
        <v>17</v>
      </c>
      <c r="AK1576" s="1" t="s">
        <v>5254</v>
      </c>
      <c r="AL1576" s="1" t="s">
        <v>141</v>
      </c>
      <c r="AM1576" s="1" t="s">
        <v>5296</v>
      </c>
      <c r="AT1576" s="1" t="s">
        <v>110</v>
      </c>
      <c r="AU1576" s="1" t="s">
        <v>4271</v>
      </c>
      <c r="AV1576" s="1" t="s">
        <v>3579</v>
      </c>
      <c r="AW1576" s="1" t="s">
        <v>5412</v>
      </c>
      <c r="BG1576" s="1" t="s">
        <v>110</v>
      </c>
      <c r="BH1576" s="1" t="s">
        <v>4271</v>
      </c>
      <c r="BI1576" s="1" t="s">
        <v>1884</v>
      </c>
      <c r="BJ1576" s="1" t="s">
        <v>5531</v>
      </c>
      <c r="BK1576" s="1" t="s">
        <v>9310</v>
      </c>
      <c r="BL1576" s="1" t="s">
        <v>4271</v>
      </c>
      <c r="BM1576" s="1" t="s">
        <v>2992</v>
      </c>
      <c r="BN1576" s="1" t="s">
        <v>7471</v>
      </c>
      <c r="BO1576" s="1" t="s">
        <v>110</v>
      </c>
      <c r="BP1576" s="1" t="s">
        <v>4271</v>
      </c>
      <c r="BQ1576" s="1" t="s">
        <v>3580</v>
      </c>
      <c r="BR1576" s="1" t="s">
        <v>6909</v>
      </c>
      <c r="BS1576" s="1" t="s">
        <v>1742</v>
      </c>
      <c r="BT1576" s="1" t="s">
        <v>5268</v>
      </c>
    </row>
    <row r="1577" spans="1:72" ht="13.5" customHeight="1">
      <c r="A1577" s="5" t="str">
        <f t="shared" si="80"/>
        <v>1861_화현내_0209</v>
      </c>
      <c r="B1577" s="1">
        <v>1861</v>
      </c>
      <c r="C1577" s="1" t="s">
        <v>9339</v>
      </c>
      <c r="D1577" s="1" t="s">
        <v>9340</v>
      </c>
      <c r="E1577" s="1">
        <v>1576</v>
      </c>
      <c r="F1577" s="1">
        <v>6</v>
      </c>
      <c r="G1577" s="1" t="s">
        <v>2529</v>
      </c>
      <c r="H1577" s="1" t="s">
        <v>4196</v>
      </c>
      <c r="I1577" s="1">
        <v>43</v>
      </c>
      <c r="L1577" s="1">
        <v>1</v>
      </c>
      <c r="M1577" s="1" t="s">
        <v>3927</v>
      </c>
      <c r="N1577" s="1" t="s">
        <v>7412</v>
      </c>
      <c r="S1577" s="1" t="s">
        <v>49</v>
      </c>
      <c r="T1577" s="1" t="s">
        <v>967</v>
      </c>
      <c r="W1577" s="1" t="s">
        <v>160</v>
      </c>
      <c r="X1577" s="1" t="s">
        <v>4340</v>
      </c>
      <c r="Y1577" s="1" t="s">
        <v>10</v>
      </c>
      <c r="Z1577" s="1" t="s">
        <v>4364</v>
      </c>
      <c r="AC1577" s="1">
        <v>68</v>
      </c>
      <c r="AD1577" s="1" t="s">
        <v>311</v>
      </c>
      <c r="AE1577" s="1" t="s">
        <v>5191</v>
      </c>
      <c r="AJ1577" s="1" t="s">
        <v>17</v>
      </c>
      <c r="AK1577" s="1" t="s">
        <v>5254</v>
      </c>
      <c r="AL1577" s="1" t="s">
        <v>95</v>
      </c>
      <c r="AM1577" s="1" t="s">
        <v>5256</v>
      </c>
      <c r="AT1577" s="1" t="s">
        <v>105</v>
      </c>
      <c r="AU1577" s="1" t="s">
        <v>4280</v>
      </c>
      <c r="AV1577" s="1" t="s">
        <v>3182</v>
      </c>
      <c r="AW1577" s="1" t="s">
        <v>4677</v>
      </c>
      <c r="BG1577" s="1" t="s">
        <v>105</v>
      </c>
      <c r="BH1577" s="1" t="s">
        <v>4280</v>
      </c>
      <c r="BI1577" s="1" t="s">
        <v>1962</v>
      </c>
      <c r="BJ1577" s="1" t="s">
        <v>5542</v>
      </c>
      <c r="BK1577" s="1" t="s">
        <v>105</v>
      </c>
      <c r="BL1577" s="1" t="s">
        <v>4280</v>
      </c>
      <c r="BM1577" s="1" t="s">
        <v>3929</v>
      </c>
      <c r="BN1577" s="1" t="s">
        <v>9311</v>
      </c>
      <c r="BO1577" s="1" t="s">
        <v>105</v>
      </c>
      <c r="BP1577" s="1" t="s">
        <v>4280</v>
      </c>
      <c r="BQ1577" s="1" t="s">
        <v>3930</v>
      </c>
      <c r="BR1577" s="1" t="s">
        <v>6908</v>
      </c>
      <c r="BS1577" s="1" t="s">
        <v>41</v>
      </c>
      <c r="BT1577" s="1" t="s">
        <v>5259</v>
      </c>
    </row>
    <row r="1578" spans="1:29" ht="13.5" customHeight="1">
      <c r="A1578" s="5" t="str">
        <f t="shared" si="80"/>
        <v>1861_화현내_0209</v>
      </c>
      <c r="B1578" s="1">
        <v>1861</v>
      </c>
      <c r="C1578" s="1" t="s">
        <v>9339</v>
      </c>
      <c r="D1578" s="1" t="s">
        <v>9340</v>
      </c>
      <c r="E1578" s="1">
        <v>1577</v>
      </c>
      <c r="F1578" s="1">
        <v>6</v>
      </c>
      <c r="G1578" s="1" t="s">
        <v>2529</v>
      </c>
      <c r="H1578" s="1" t="s">
        <v>4196</v>
      </c>
      <c r="I1578" s="1">
        <v>43</v>
      </c>
      <c r="L1578" s="1">
        <v>1</v>
      </c>
      <c r="M1578" s="1" t="s">
        <v>3927</v>
      </c>
      <c r="N1578" s="1" t="s">
        <v>7412</v>
      </c>
      <c r="S1578" s="1" t="s">
        <v>181</v>
      </c>
      <c r="T1578" s="1" t="s">
        <v>4259</v>
      </c>
      <c r="Y1578" s="1" t="s">
        <v>3931</v>
      </c>
      <c r="Z1578" s="1" t="s">
        <v>4454</v>
      </c>
      <c r="AC1578" s="1">
        <v>30</v>
      </c>
    </row>
    <row r="1579" spans="1:31" ht="13.5" customHeight="1">
      <c r="A1579" s="5" t="str">
        <f t="shared" si="80"/>
        <v>1861_화현내_0209</v>
      </c>
      <c r="B1579" s="1">
        <v>1861</v>
      </c>
      <c r="C1579" s="1" t="s">
        <v>9339</v>
      </c>
      <c r="D1579" s="1" t="s">
        <v>9340</v>
      </c>
      <c r="E1579" s="1">
        <v>1578</v>
      </c>
      <c r="F1579" s="1">
        <v>6</v>
      </c>
      <c r="G1579" s="1" t="s">
        <v>2529</v>
      </c>
      <c r="H1579" s="1" t="s">
        <v>4196</v>
      </c>
      <c r="I1579" s="1">
        <v>43</v>
      </c>
      <c r="L1579" s="1">
        <v>1</v>
      </c>
      <c r="M1579" s="1" t="s">
        <v>3927</v>
      </c>
      <c r="N1579" s="1" t="s">
        <v>7412</v>
      </c>
      <c r="S1579" s="1" t="s">
        <v>184</v>
      </c>
      <c r="T1579" s="1" t="s">
        <v>4260</v>
      </c>
      <c r="W1579" s="1" t="s">
        <v>160</v>
      </c>
      <c r="X1579" s="1" t="s">
        <v>4340</v>
      </c>
      <c r="Y1579" s="1" t="s">
        <v>10</v>
      </c>
      <c r="Z1579" s="1" t="s">
        <v>4364</v>
      </c>
      <c r="AC1579" s="1">
        <v>34</v>
      </c>
      <c r="AD1579" s="1" t="s">
        <v>778</v>
      </c>
      <c r="AE1579" s="1" t="s">
        <v>5236</v>
      </c>
    </row>
    <row r="1580" spans="1:72" ht="13.5" customHeight="1">
      <c r="A1580" s="5" t="str">
        <f t="shared" si="80"/>
        <v>1861_화현내_0209</v>
      </c>
      <c r="B1580" s="1">
        <v>1861</v>
      </c>
      <c r="C1580" s="1" t="s">
        <v>9339</v>
      </c>
      <c r="D1580" s="1" t="s">
        <v>9340</v>
      </c>
      <c r="E1580" s="1">
        <v>1579</v>
      </c>
      <c r="F1580" s="1">
        <v>6</v>
      </c>
      <c r="G1580" s="1" t="s">
        <v>2529</v>
      </c>
      <c r="H1580" s="1" t="s">
        <v>4196</v>
      </c>
      <c r="I1580" s="1">
        <v>43</v>
      </c>
      <c r="L1580" s="1">
        <v>2</v>
      </c>
      <c r="M1580" s="1" t="s">
        <v>8670</v>
      </c>
      <c r="N1580" s="1" t="s">
        <v>8671</v>
      </c>
      <c r="O1580" s="1" t="s">
        <v>6</v>
      </c>
      <c r="P1580" s="1" t="s">
        <v>4255</v>
      </c>
      <c r="T1580" s="1" t="s">
        <v>9014</v>
      </c>
      <c r="U1580" s="1" t="s">
        <v>110</v>
      </c>
      <c r="V1580" s="1" t="s">
        <v>4271</v>
      </c>
      <c r="W1580" s="1" t="s">
        <v>97</v>
      </c>
      <c r="X1580" s="1" t="s">
        <v>9015</v>
      </c>
      <c r="Y1580" s="1" t="s">
        <v>3932</v>
      </c>
      <c r="Z1580" s="1" t="s">
        <v>4453</v>
      </c>
      <c r="AC1580" s="1">
        <v>41</v>
      </c>
      <c r="AD1580" s="1" t="s">
        <v>299</v>
      </c>
      <c r="AE1580" s="1" t="s">
        <v>5202</v>
      </c>
      <c r="AJ1580" s="1" t="s">
        <v>17</v>
      </c>
      <c r="AK1580" s="1" t="s">
        <v>5254</v>
      </c>
      <c r="AL1580" s="1" t="s">
        <v>88</v>
      </c>
      <c r="AM1580" s="1" t="s">
        <v>7489</v>
      </c>
      <c r="AT1580" s="1" t="s">
        <v>110</v>
      </c>
      <c r="AU1580" s="1" t="s">
        <v>4271</v>
      </c>
      <c r="AV1580" s="1" t="s">
        <v>2792</v>
      </c>
      <c r="AW1580" s="1" t="s">
        <v>4763</v>
      </c>
      <c r="BG1580" s="1" t="s">
        <v>855</v>
      </c>
      <c r="BH1580" s="1" t="s">
        <v>5338</v>
      </c>
      <c r="BI1580" s="1" t="s">
        <v>2793</v>
      </c>
      <c r="BJ1580" s="1" t="s">
        <v>7502</v>
      </c>
      <c r="BK1580" s="1" t="s">
        <v>1304</v>
      </c>
      <c r="BL1580" s="1" t="s">
        <v>5334</v>
      </c>
      <c r="BM1580" s="1" t="s">
        <v>2673</v>
      </c>
      <c r="BN1580" s="1" t="s">
        <v>6030</v>
      </c>
      <c r="BO1580" s="1" t="s">
        <v>110</v>
      </c>
      <c r="BP1580" s="1" t="s">
        <v>4271</v>
      </c>
      <c r="BQ1580" s="1" t="s">
        <v>3933</v>
      </c>
      <c r="BR1580" s="1" t="s">
        <v>7858</v>
      </c>
      <c r="BS1580" s="1" t="s">
        <v>141</v>
      </c>
      <c r="BT1580" s="1" t="s">
        <v>5296</v>
      </c>
    </row>
    <row r="1581" spans="1:72" ht="13.5" customHeight="1">
      <c r="A1581" s="5" t="str">
        <f t="shared" si="80"/>
        <v>1861_화현내_0209</v>
      </c>
      <c r="B1581" s="1">
        <v>1861</v>
      </c>
      <c r="C1581" s="1" t="s">
        <v>9339</v>
      </c>
      <c r="D1581" s="1" t="s">
        <v>9340</v>
      </c>
      <c r="E1581" s="1">
        <v>1580</v>
      </c>
      <c r="F1581" s="1">
        <v>6</v>
      </c>
      <c r="G1581" s="1" t="s">
        <v>2529</v>
      </c>
      <c r="H1581" s="1" t="s">
        <v>4196</v>
      </c>
      <c r="I1581" s="1">
        <v>43</v>
      </c>
      <c r="L1581" s="1">
        <v>2</v>
      </c>
      <c r="M1581" s="1" t="s">
        <v>8670</v>
      </c>
      <c r="N1581" s="1" t="s">
        <v>8671</v>
      </c>
      <c r="S1581" s="1" t="s">
        <v>49</v>
      </c>
      <c r="T1581" s="1" t="s">
        <v>967</v>
      </c>
      <c r="W1581" s="1" t="s">
        <v>139</v>
      </c>
      <c r="X1581" s="1" t="s">
        <v>9312</v>
      </c>
      <c r="Y1581" s="1" t="s">
        <v>10</v>
      </c>
      <c r="Z1581" s="1" t="s">
        <v>4364</v>
      </c>
      <c r="AC1581" s="1">
        <v>41</v>
      </c>
      <c r="AD1581" s="1" t="s">
        <v>299</v>
      </c>
      <c r="AE1581" s="1" t="s">
        <v>5202</v>
      </c>
      <c r="AJ1581" s="1" t="s">
        <v>17</v>
      </c>
      <c r="AK1581" s="1" t="s">
        <v>5254</v>
      </c>
      <c r="AL1581" s="1" t="s">
        <v>1126</v>
      </c>
      <c r="AM1581" s="1" t="s">
        <v>5271</v>
      </c>
      <c r="AT1581" s="1" t="s">
        <v>110</v>
      </c>
      <c r="AU1581" s="1" t="s">
        <v>4271</v>
      </c>
      <c r="AV1581" s="1" t="s">
        <v>2716</v>
      </c>
      <c r="AW1581" s="1" t="s">
        <v>4780</v>
      </c>
      <c r="BG1581" s="1" t="s">
        <v>110</v>
      </c>
      <c r="BH1581" s="1" t="s">
        <v>4271</v>
      </c>
      <c r="BI1581" s="1" t="s">
        <v>2576</v>
      </c>
      <c r="BJ1581" s="1" t="s">
        <v>6013</v>
      </c>
      <c r="BK1581" s="1" t="s">
        <v>855</v>
      </c>
      <c r="BL1581" s="1" t="s">
        <v>5338</v>
      </c>
      <c r="BM1581" s="1" t="s">
        <v>2647</v>
      </c>
      <c r="BN1581" s="1" t="s">
        <v>6180</v>
      </c>
      <c r="BO1581" s="1" t="s">
        <v>110</v>
      </c>
      <c r="BP1581" s="1" t="s">
        <v>4271</v>
      </c>
      <c r="BQ1581" s="1" t="s">
        <v>3934</v>
      </c>
      <c r="BR1581" s="1" t="s">
        <v>6907</v>
      </c>
      <c r="BS1581" s="1" t="s">
        <v>95</v>
      </c>
      <c r="BT1581" s="1" t="s">
        <v>5256</v>
      </c>
    </row>
    <row r="1582" spans="1:72" ht="13.5" customHeight="1">
      <c r="A1582" s="5" t="str">
        <f t="shared" si="80"/>
        <v>1861_화현내_0209</v>
      </c>
      <c r="B1582" s="1">
        <v>1861</v>
      </c>
      <c r="C1582" s="1" t="s">
        <v>9339</v>
      </c>
      <c r="D1582" s="1" t="s">
        <v>9340</v>
      </c>
      <c r="E1582" s="1">
        <v>1581</v>
      </c>
      <c r="F1582" s="1">
        <v>6</v>
      </c>
      <c r="G1582" s="1" t="s">
        <v>2529</v>
      </c>
      <c r="H1582" s="1" t="s">
        <v>4196</v>
      </c>
      <c r="I1582" s="1">
        <v>43</v>
      </c>
      <c r="L1582" s="1">
        <v>3</v>
      </c>
      <c r="M1582" s="1" t="s">
        <v>8672</v>
      </c>
      <c r="N1582" s="1" t="s">
        <v>8673</v>
      </c>
      <c r="T1582" s="1" t="s">
        <v>8764</v>
      </c>
      <c r="U1582" s="1" t="s">
        <v>110</v>
      </c>
      <c r="V1582" s="1" t="s">
        <v>4271</v>
      </c>
      <c r="W1582" s="1" t="s">
        <v>288</v>
      </c>
      <c r="X1582" s="1" t="s">
        <v>4347</v>
      </c>
      <c r="Y1582" s="1" t="s">
        <v>1586</v>
      </c>
      <c r="Z1582" s="1" t="s">
        <v>4452</v>
      </c>
      <c r="AC1582" s="1">
        <v>44</v>
      </c>
      <c r="AD1582" s="1" t="s">
        <v>65</v>
      </c>
      <c r="AE1582" s="1" t="s">
        <v>5142</v>
      </c>
      <c r="AJ1582" s="1" t="s">
        <v>17</v>
      </c>
      <c r="AK1582" s="1" t="s">
        <v>5254</v>
      </c>
      <c r="AL1582" s="1" t="s">
        <v>1742</v>
      </c>
      <c r="AM1582" s="1" t="s">
        <v>5268</v>
      </c>
      <c r="AT1582" s="1" t="s">
        <v>110</v>
      </c>
      <c r="AU1582" s="1" t="s">
        <v>4271</v>
      </c>
      <c r="AV1582" s="1" t="s">
        <v>3935</v>
      </c>
      <c r="AW1582" s="1" t="s">
        <v>5411</v>
      </c>
      <c r="BG1582" s="1" t="s">
        <v>110</v>
      </c>
      <c r="BH1582" s="1" t="s">
        <v>4271</v>
      </c>
      <c r="BI1582" s="1" t="s">
        <v>3139</v>
      </c>
      <c r="BJ1582" s="1" t="s">
        <v>4402</v>
      </c>
      <c r="BK1582" s="1" t="s">
        <v>110</v>
      </c>
      <c r="BL1582" s="1" t="s">
        <v>4271</v>
      </c>
      <c r="BM1582" s="1" t="s">
        <v>3011</v>
      </c>
      <c r="BN1582" s="1" t="s">
        <v>6501</v>
      </c>
      <c r="BO1582" s="1" t="s">
        <v>110</v>
      </c>
      <c r="BP1582" s="1" t="s">
        <v>4271</v>
      </c>
      <c r="BQ1582" s="1" t="s">
        <v>3340</v>
      </c>
      <c r="BR1582" s="1" t="s">
        <v>7550</v>
      </c>
      <c r="BS1582" s="1" t="s">
        <v>88</v>
      </c>
      <c r="BT1582" s="1" t="s">
        <v>7489</v>
      </c>
    </row>
    <row r="1583" spans="1:72" ht="13.5" customHeight="1">
      <c r="A1583" s="5" t="str">
        <f t="shared" si="80"/>
        <v>1861_화현내_0209</v>
      </c>
      <c r="B1583" s="1">
        <v>1861</v>
      </c>
      <c r="C1583" s="1" t="s">
        <v>9339</v>
      </c>
      <c r="D1583" s="1" t="s">
        <v>9340</v>
      </c>
      <c r="E1583" s="1">
        <v>1582</v>
      </c>
      <c r="F1583" s="1">
        <v>6</v>
      </c>
      <c r="G1583" s="1" t="s">
        <v>2529</v>
      </c>
      <c r="H1583" s="1" t="s">
        <v>4196</v>
      </c>
      <c r="I1583" s="1">
        <v>43</v>
      </c>
      <c r="L1583" s="1">
        <v>3</v>
      </c>
      <c r="M1583" s="1" t="s">
        <v>8672</v>
      </c>
      <c r="N1583" s="1" t="s">
        <v>8673</v>
      </c>
      <c r="S1583" s="1" t="s">
        <v>49</v>
      </c>
      <c r="T1583" s="1" t="s">
        <v>967</v>
      </c>
      <c r="W1583" s="1" t="s">
        <v>97</v>
      </c>
      <c r="X1583" s="1" t="s">
        <v>8765</v>
      </c>
      <c r="Y1583" s="1" t="s">
        <v>10</v>
      </c>
      <c r="Z1583" s="1" t="s">
        <v>4364</v>
      </c>
      <c r="AC1583" s="1">
        <v>45</v>
      </c>
      <c r="AD1583" s="1" t="s">
        <v>353</v>
      </c>
      <c r="AE1583" s="1" t="s">
        <v>5235</v>
      </c>
      <c r="AJ1583" s="1" t="s">
        <v>17</v>
      </c>
      <c r="AK1583" s="1" t="s">
        <v>5254</v>
      </c>
      <c r="AL1583" s="1" t="s">
        <v>88</v>
      </c>
      <c r="AM1583" s="1" t="s">
        <v>7489</v>
      </c>
      <c r="AT1583" s="1" t="s">
        <v>110</v>
      </c>
      <c r="AU1583" s="1" t="s">
        <v>4271</v>
      </c>
      <c r="AV1583" s="1" t="s">
        <v>2595</v>
      </c>
      <c r="AW1583" s="1" t="s">
        <v>5410</v>
      </c>
      <c r="BG1583" s="1" t="s">
        <v>110</v>
      </c>
      <c r="BH1583" s="1" t="s">
        <v>4271</v>
      </c>
      <c r="BI1583" s="1" t="s">
        <v>2596</v>
      </c>
      <c r="BJ1583" s="1" t="s">
        <v>4440</v>
      </c>
      <c r="BK1583" s="1" t="s">
        <v>110</v>
      </c>
      <c r="BL1583" s="1" t="s">
        <v>4271</v>
      </c>
      <c r="BM1583" s="1" t="s">
        <v>2597</v>
      </c>
      <c r="BN1583" s="1" t="s">
        <v>6500</v>
      </c>
      <c r="BO1583" s="1" t="s">
        <v>110</v>
      </c>
      <c r="BP1583" s="1" t="s">
        <v>4271</v>
      </c>
      <c r="BQ1583" s="1" t="s">
        <v>3936</v>
      </c>
      <c r="BR1583" s="1" t="s">
        <v>7615</v>
      </c>
      <c r="BS1583" s="1" t="s">
        <v>125</v>
      </c>
      <c r="BT1583" s="1" t="s">
        <v>5270</v>
      </c>
    </row>
    <row r="1584" spans="1:29" ht="13.5" customHeight="1">
      <c r="A1584" s="5" t="str">
        <f t="shared" si="80"/>
        <v>1861_화현내_0209</v>
      </c>
      <c r="B1584" s="1">
        <v>1861</v>
      </c>
      <c r="C1584" s="1" t="s">
        <v>9339</v>
      </c>
      <c r="D1584" s="1" t="s">
        <v>9340</v>
      </c>
      <c r="E1584" s="1">
        <v>1583</v>
      </c>
      <c r="F1584" s="1">
        <v>6</v>
      </c>
      <c r="G1584" s="1" t="s">
        <v>2529</v>
      </c>
      <c r="H1584" s="1" t="s">
        <v>4196</v>
      </c>
      <c r="I1584" s="1">
        <v>43</v>
      </c>
      <c r="L1584" s="1">
        <v>3</v>
      </c>
      <c r="M1584" s="1" t="s">
        <v>8672</v>
      </c>
      <c r="N1584" s="1" t="s">
        <v>8673</v>
      </c>
      <c r="S1584" s="1" t="s">
        <v>96</v>
      </c>
      <c r="T1584" s="1" t="s">
        <v>4261</v>
      </c>
      <c r="W1584" s="1" t="s">
        <v>97</v>
      </c>
      <c r="X1584" s="1" t="s">
        <v>8765</v>
      </c>
      <c r="Y1584" s="1" t="s">
        <v>10</v>
      </c>
      <c r="Z1584" s="1" t="s">
        <v>4364</v>
      </c>
      <c r="AC1584" s="1">
        <v>85</v>
      </c>
    </row>
    <row r="1585" spans="1:29" ht="13.5" customHeight="1">
      <c r="A1585" s="5" t="str">
        <f t="shared" si="80"/>
        <v>1861_화현내_0209</v>
      </c>
      <c r="B1585" s="1">
        <v>1861</v>
      </c>
      <c r="C1585" s="1" t="s">
        <v>9339</v>
      </c>
      <c r="D1585" s="1" t="s">
        <v>9340</v>
      </c>
      <c r="E1585" s="1">
        <v>1584</v>
      </c>
      <c r="F1585" s="1">
        <v>6</v>
      </c>
      <c r="G1585" s="1" t="s">
        <v>2529</v>
      </c>
      <c r="H1585" s="1" t="s">
        <v>4196</v>
      </c>
      <c r="I1585" s="1">
        <v>43</v>
      </c>
      <c r="L1585" s="1">
        <v>3</v>
      </c>
      <c r="M1585" s="1" t="s">
        <v>8672</v>
      </c>
      <c r="N1585" s="1" t="s">
        <v>8673</v>
      </c>
      <c r="S1585" s="1" t="s">
        <v>3678</v>
      </c>
      <c r="T1585" s="1" t="s">
        <v>4266</v>
      </c>
      <c r="Y1585" s="1" t="s">
        <v>3937</v>
      </c>
      <c r="Z1585" s="1" t="s">
        <v>4451</v>
      </c>
      <c r="AC1585" s="1">
        <v>21</v>
      </c>
    </row>
    <row r="1586" spans="1:29" ht="13.5" customHeight="1">
      <c r="A1586" s="5" t="str">
        <f t="shared" si="80"/>
        <v>1861_화현내_0209</v>
      </c>
      <c r="B1586" s="1">
        <v>1861</v>
      </c>
      <c r="C1586" s="1" t="s">
        <v>9339</v>
      </c>
      <c r="D1586" s="1" t="s">
        <v>9340</v>
      </c>
      <c r="E1586" s="1">
        <v>1585</v>
      </c>
      <c r="F1586" s="1">
        <v>6</v>
      </c>
      <c r="G1586" s="1" t="s">
        <v>2529</v>
      </c>
      <c r="H1586" s="1" t="s">
        <v>4196</v>
      </c>
      <c r="I1586" s="1">
        <v>43</v>
      </c>
      <c r="L1586" s="1">
        <v>3</v>
      </c>
      <c r="M1586" s="1" t="s">
        <v>8672</v>
      </c>
      <c r="N1586" s="1" t="s">
        <v>8673</v>
      </c>
      <c r="S1586" s="1" t="s">
        <v>1012</v>
      </c>
      <c r="T1586" s="1" t="s">
        <v>4265</v>
      </c>
      <c r="W1586" s="1" t="s">
        <v>97</v>
      </c>
      <c r="X1586" s="1" t="s">
        <v>8765</v>
      </c>
      <c r="Y1586" s="1" t="s">
        <v>10</v>
      </c>
      <c r="Z1586" s="1" t="s">
        <v>4364</v>
      </c>
      <c r="AC1586" s="1">
        <v>21</v>
      </c>
    </row>
    <row r="1587" spans="1:29" ht="13.5" customHeight="1">
      <c r="A1587" s="5" t="str">
        <f t="shared" si="80"/>
        <v>1861_화현내_0209</v>
      </c>
      <c r="B1587" s="1">
        <v>1861</v>
      </c>
      <c r="C1587" s="1" t="s">
        <v>9339</v>
      </c>
      <c r="D1587" s="1" t="s">
        <v>9340</v>
      </c>
      <c r="E1587" s="1">
        <v>1586</v>
      </c>
      <c r="F1587" s="1">
        <v>6</v>
      </c>
      <c r="G1587" s="1" t="s">
        <v>2529</v>
      </c>
      <c r="H1587" s="1" t="s">
        <v>4196</v>
      </c>
      <c r="I1587" s="1">
        <v>43</v>
      </c>
      <c r="L1587" s="1">
        <v>3</v>
      </c>
      <c r="M1587" s="1" t="s">
        <v>8672</v>
      </c>
      <c r="N1587" s="1" t="s">
        <v>8673</v>
      </c>
      <c r="S1587" s="1" t="s">
        <v>181</v>
      </c>
      <c r="T1587" s="1" t="s">
        <v>4259</v>
      </c>
      <c r="Y1587" s="1" t="s">
        <v>3938</v>
      </c>
      <c r="Z1587" s="1" t="s">
        <v>4450</v>
      </c>
      <c r="AC1587" s="1">
        <v>15</v>
      </c>
    </row>
    <row r="1588" spans="1:72" ht="13.5" customHeight="1">
      <c r="A1588" s="5" t="str">
        <f t="shared" si="80"/>
        <v>1861_화현내_0209</v>
      </c>
      <c r="B1588" s="1">
        <v>1861</v>
      </c>
      <c r="C1588" s="1" t="s">
        <v>9339</v>
      </c>
      <c r="D1588" s="1" t="s">
        <v>9340</v>
      </c>
      <c r="E1588" s="1">
        <v>1587</v>
      </c>
      <c r="F1588" s="1">
        <v>6</v>
      </c>
      <c r="G1588" s="1" t="s">
        <v>2529</v>
      </c>
      <c r="H1588" s="1" t="s">
        <v>4196</v>
      </c>
      <c r="I1588" s="1">
        <v>43</v>
      </c>
      <c r="L1588" s="1">
        <v>4</v>
      </c>
      <c r="M1588" s="1" t="s">
        <v>8674</v>
      </c>
      <c r="N1588" s="1" t="s">
        <v>8675</v>
      </c>
      <c r="T1588" s="1" t="s">
        <v>8928</v>
      </c>
      <c r="U1588" s="1" t="s">
        <v>110</v>
      </c>
      <c r="V1588" s="1" t="s">
        <v>4271</v>
      </c>
      <c r="W1588" s="1" t="s">
        <v>97</v>
      </c>
      <c r="X1588" s="1" t="s">
        <v>8991</v>
      </c>
      <c r="Y1588" s="1" t="s">
        <v>3939</v>
      </c>
      <c r="Z1588" s="1" t="s">
        <v>4449</v>
      </c>
      <c r="AC1588" s="1">
        <v>61</v>
      </c>
      <c r="AD1588" s="1" t="s">
        <v>192</v>
      </c>
      <c r="AE1588" s="1" t="s">
        <v>5234</v>
      </c>
      <c r="AJ1588" s="1" t="s">
        <v>17</v>
      </c>
      <c r="AK1588" s="1" t="s">
        <v>5254</v>
      </c>
      <c r="AL1588" s="1" t="s">
        <v>88</v>
      </c>
      <c r="AM1588" s="1" t="s">
        <v>7489</v>
      </c>
      <c r="AT1588" s="1" t="s">
        <v>110</v>
      </c>
      <c r="AU1588" s="1" t="s">
        <v>4271</v>
      </c>
      <c r="AV1588" s="1" t="s">
        <v>3940</v>
      </c>
      <c r="AW1588" s="1" t="s">
        <v>5108</v>
      </c>
      <c r="BG1588" s="1" t="s">
        <v>110</v>
      </c>
      <c r="BH1588" s="1" t="s">
        <v>4271</v>
      </c>
      <c r="BI1588" s="1" t="s">
        <v>2628</v>
      </c>
      <c r="BJ1588" s="1" t="s">
        <v>4516</v>
      </c>
      <c r="BK1588" s="1" t="s">
        <v>855</v>
      </c>
      <c r="BL1588" s="1" t="s">
        <v>5338</v>
      </c>
      <c r="BM1588" s="1" t="s">
        <v>2744</v>
      </c>
      <c r="BN1588" s="1" t="s">
        <v>5613</v>
      </c>
      <c r="BO1588" s="1" t="s">
        <v>1304</v>
      </c>
      <c r="BP1588" s="1" t="s">
        <v>5334</v>
      </c>
      <c r="BQ1588" s="1" t="s">
        <v>3941</v>
      </c>
      <c r="BR1588" s="1" t="s">
        <v>7874</v>
      </c>
      <c r="BS1588" s="1" t="s">
        <v>141</v>
      </c>
      <c r="BT1588" s="1" t="s">
        <v>5296</v>
      </c>
    </row>
    <row r="1589" spans="1:72" ht="13.5" customHeight="1">
      <c r="A1589" s="5" t="str">
        <f t="shared" si="80"/>
        <v>1861_화현내_0209</v>
      </c>
      <c r="B1589" s="1">
        <v>1861</v>
      </c>
      <c r="C1589" s="1" t="s">
        <v>9339</v>
      </c>
      <c r="D1589" s="1" t="s">
        <v>9340</v>
      </c>
      <c r="E1589" s="1">
        <v>1588</v>
      </c>
      <c r="F1589" s="1">
        <v>6</v>
      </c>
      <c r="G1589" s="1" t="s">
        <v>2529</v>
      </c>
      <c r="H1589" s="1" t="s">
        <v>4196</v>
      </c>
      <c r="I1589" s="1">
        <v>43</v>
      </c>
      <c r="L1589" s="1">
        <v>4</v>
      </c>
      <c r="M1589" s="1" t="s">
        <v>8674</v>
      </c>
      <c r="N1589" s="1" t="s">
        <v>8675</v>
      </c>
      <c r="S1589" s="1" t="s">
        <v>49</v>
      </c>
      <c r="T1589" s="1" t="s">
        <v>967</v>
      </c>
      <c r="W1589" s="1" t="s">
        <v>97</v>
      </c>
      <c r="X1589" s="1" t="s">
        <v>8991</v>
      </c>
      <c r="Y1589" s="1" t="s">
        <v>10</v>
      </c>
      <c r="Z1589" s="1" t="s">
        <v>4364</v>
      </c>
      <c r="AC1589" s="1">
        <v>61</v>
      </c>
      <c r="AD1589" s="1" t="s">
        <v>192</v>
      </c>
      <c r="AE1589" s="1" t="s">
        <v>5234</v>
      </c>
      <c r="AJ1589" s="1" t="s">
        <v>17</v>
      </c>
      <c r="AK1589" s="1" t="s">
        <v>5254</v>
      </c>
      <c r="AL1589" s="1" t="s">
        <v>125</v>
      </c>
      <c r="AM1589" s="1" t="s">
        <v>5270</v>
      </c>
      <c r="AT1589" s="1" t="s">
        <v>110</v>
      </c>
      <c r="AU1589" s="1" t="s">
        <v>4271</v>
      </c>
      <c r="AV1589" s="1" t="s">
        <v>707</v>
      </c>
      <c r="AW1589" s="1" t="s">
        <v>5409</v>
      </c>
      <c r="BG1589" s="1" t="s">
        <v>110</v>
      </c>
      <c r="BH1589" s="1" t="s">
        <v>4271</v>
      </c>
      <c r="BI1589" s="1" t="s">
        <v>3942</v>
      </c>
      <c r="BJ1589" s="1" t="s">
        <v>6012</v>
      </c>
      <c r="BK1589" s="1" t="s">
        <v>110</v>
      </c>
      <c r="BL1589" s="1" t="s">
        <v>4271</v>
      </c>
      <c r="BM1589" s="1" t="s">
        <v>3943</v>
      </c>
      <c r="BN1589" s="1" t="s">
        <v>6499</v>
      </c>
      <c r="BO1589" s="1" t="s">
        <v>110</v>
      </c>
      <c r="BP1589" s="1" t="s">
        <v>4271</v>
      </c>
      <c r="BQ1589" s="1" t="s">
        <v>3944</v>
      </c>
      <c r="BR1589" s="1" t="s">
        <v>6906</v>
      </c>
      <c r="BS1589" s="1" t="s">
        <v>41</v>
      </c>
      <c r="BT1589" s="1" t="s">
        <v>5259</v>
      </c>
    </row>
    <row r="1590" spans="1:29" ht="13.5" customHeight="1">
      <c r="A1590" s="5" t="str">
        <f t="shared" si="80"/>
        <v>1861_화현내_0209</v>
      </c>
      <c r="B1590" s="1">
        <v>1861</v>
      </c>
      <c r="C1590" s="1" t="s">
        <v>9339</v>
      </c>
      <c r="D1590" s="1" t="s">
        <v>9340</v>
      </c>
      <c r="E1590" s="1">
        <v>1589</v>
      </c>
      <c r="F1590" s="1">
        <v>6</v>
      </c>
      <c r="G1590" s="1" t="s">
        <v>2529</v>
      </c>
      <c r="H1590" s="1" t="s">
        <v>4196</v>
      </c>
      <c r="I1590" s="1">
        <v>43</v>
      </c>
      <c r="L1590" s="1">
        <v>4</v>
      </c>
      <c r="M1590" s="1" t="s">
        <v>8674</v>
      </c>
      <c r="N1590" s="1" t="s">
        <v>8675</v>
      </c>
      <c r="S1590" s="1" t="s">
        <v>181</v>
      </c>
      <c r="T1590" s="1" t="s">
        <v>4259</v>
      </c>
      <c r="Y1590" s="1" t="s">
        <v>1187</v>
      </c>
      <c r="Z1590" s="1" t="s">
        <v>4448</v>
      </c>
      <c r="AC1590" s="1">
        <v>23</v>
      </c>
    </row>
    <row r="1591" spans="1:29" ht="13.5" customHeight="1">
      <c r="A1591" s="5" t="str">
        <f t="shared" si="80"/>
        <v>1861_화현내_0209</v>
      </c>
      <c r="B1591" s="1">
        <v>1861</v>
      </c>
      <c r="C1591" s="1" t="s">
        <v>9339</v>
      </c>
      <c r="D1591" s="1" t="s">
        <v>9340</v>
      </c>
      <c r="E1591" s="1">
        <v>1590</v>
      </c>
      <c r="F1591" s="1">
        <v>6</v>
      </c>
      <c r="G1591" s="1" t="s">
        <v>2529</v>
      </c>
      <c r="H1591" s="1" t="s">
        <v>4196</v>
      </c>
      <c r="I1591" s="1">
        <v>43</v>
      </c>
      <c r="L1591" s="1">
        <v>4</v>
      </c>
      <c r="M1591" s="1" t="s">
        <v>8674</v>
      </c>
      <c r="N1591" s="1" t="s">
        <v>8675</v>
      </c>
      <c r="S1591" s="1" t="s">
        <v>184</v>
      </c>
      <c r="T1591" s="1" t="s">
        <v>4260</v>
      </c>
      <c r="W1591" s="1" t="s">
        <v>288</v>
      </c>
      <c r="X1591" s="1" t="s">
        <v>4347</v>
      </c>
      <c r="Y1591" s="1" t="s">
        <v>10</v>
      </c>
      <c r="Z1591" s="1" t="s">
        <v>4364</v>
      </c>
      <c r="AC1591" s="1">
        <v>23</v>
      </c>
    </row>
    <row r="1592" spans="1:31" ht="13.5" customHeight="1">
      <c r="A1592" s="5" t="str">
        <f t="shared" si="80"/>
        <v>1861_화현내_0209</v>
      </c>
      <c r="B1592" s="1">
        <v>1861</v>
      </c>
      <c r="C1592" s="1" t="s">
        <v>9339</v>
      </c>
      <c r="D1592" s="1" t="s">
        <v>9340</v>
      </c>
      <c r="E1592" s="1">
        <v>1591</v>
      </c>
      <c r="F1592" s="1">
        <v>6</v>
      </c>
      <c r="G1592" s="1" t="s">
        <v>2529</v>
      </c>
      <c r="H1592" s="1" t="s">
        <v>4196</v>
      </c>
      <c r="I1592" s="1">
        <v>43</v>
      </c>
      <c r="L1592" s="1">
        <v>4</v>
      </c>
      <c r="M1592" s="1" t="s">
        <v>8674</v>
      </c>
      <c r="N1592" s="1" t="s">
        <v>8675</v>
      </c>
      <c r="S1592" s="1" t="s">
        <v>181</v>
      </c>
      <c r="T1592" s="1" t="s">
        <v>4259</v>
      </c>
      <c r="Y1592" s="1" t="s">
        <v>3945</v>
      </c>
      <c r="Z1592" s="1" t="s">
        <v>4447</v>
      </c>
      <c r="AC1592" s="1">
        <v>19</v>
      </c>
      <c r="AD1592" s="1" t="s">
        <v>564</v>
      </c>
      <c r="AE1592" s="1" t="s">
        <v>5221</v>
      </c>
    </row>
    <row r="1593" spans="1:72" ht="13.5" customHeight="1">
      <c r="A1593" s="5" t="str">
        <f aca="true" t="shared" si="81" ref="A1593:A1611">HYPERLINK("http://kyu.snu.ac.kr/sdhj/index.jsp?type=hj/GK14782_00IH_0001_0210.jpg","1861_화현내_0210")</f>
        <v>1861_화현내_0210</v>
      </c>
      <c r="B1593" s="1">
        <v>1861</v>
      </c>
      <c r="C1593" s="1" t="s">
        <v>9339</v>
      </c>
      <c r="D1593" s="1" t="s">
        <v>9340</v>
      </c>
      <c r="E1593" s="1">
        <v>1592</v>
      </c>
      <c r="F1593" s="1">
        <v>6</v>
      </c>
      <c r="G1593" s="1" t="s">
        <v>2529</v>
      </c>
      <c r="H1593" s="1" t="s">
        <v>4196</v>
      </c>
      <c r="I1593" s="1">
        <v>43</v>
      </c>
      <c r="L1593" s="1">
        <v>5</v>
      </c>
      <c r="M1593" s="1" t="s">
        <v>8676</v>
      </c>
      <c r="N1593" s="1" t="s">
        <v>8677</v>
      </c>
      <c r="T1593" s="1" t="s">
        <v>8932</v>
      </c>
      <c r="U1593" s="1" t="s">
        <v>110</v>
      </c>
      <c r="V1593" s="1" t="s">
        <v>4271</v>
      </c>
      <c r="W1593" s="1" t="s">
        <v>139</v>
      </c>
      <c r="X1593" s="1" t="s">
        <v>9313</v>
      </c>
      <c r="Y1593" s="1" t="s">
        <v>3673</v>
      </c>
      <c r="Z1593" s="1" t="s">
        <v>4446</v>
      </c>
      <c r="AC1593" s="1">
        <v>49</v>
      </c>
      <c r="AD1593" s="1" t="s">
        <v>405</v>
      </c>
      <c r="AE1593" s="1" t="s">
        <v>5233</v>
      </c>
      <c r="AJ1593" s="1" t="s">
        <v>17</v>
      </c>
      <c r="AK1593" s="1" t="s">
        <v>5254</v>
      </c>
      <c r="AL1593" s="1" t="s">
        <v>141</v>
      </c>
      <c r="AM1593" s="1" t="s">
        <v>5296</v>
      </c>
      <c r="AT1593" s="1" t="s">
        <v>110</v>
      </c>
      <c r="AU1593" s="1" t="s">
        <v>4271</v>
      </c>
      <c r="AV1593" s="1" t="s">
        <v>3946</v>
      </c>
      <c r="AW1593" s="1" t="s">
        <v>5408</v>
      </c>
      <c r="BG1593" s="1" t="s">
        <v>110</v>
      </c>
      <c r="BH1593" s="1" t="s">
        <v>4271</v>
      </c>
      <c r="BI1593" s="1" t="s">
        <v>3947</v>
      </c>
      <c r="BJ1593" s="1" t="s">
        <v>6011</v>
      </c>
      <c r="BK1593" s="1" t="s">
        <v>110</v>
      </c>
      <c r="BL1593" s="1" t="s">
        <v>4271</v>
      </c>
      <c r="BM1593" s="1" t="s">
        <v>3948</v>
      </c>
      <c r="BN1593" s="1" t="s">
        <v>6498</v>
      </c>
      <c r="BO1593" s="1" t="s">
        <v>110</v>
      </c>
      <c r="BP1593" s="1" t="s">
        <v>4271</v>
      </c>
      <c r="BQ1593" s="1" t="s">
        <v>3949</v>
      </c>
      <c r="BR1593" s="1" t="s">
        <v>6905</v>
      </c>
      <c r="BS1593" s="1" t="s">
        <v>41</v>
      </c>
      <c r="BT1593" s="1" t="s">
        <v>5259</v>
      </c>
    </row>
    <row r="1594" spans="1:72" ht="13.5" customHeight="1">
      <c r="A1594" s="5" t="str">
        <f t="shared" si="81"/>
        <v>1861_화현내_0210</v>
      </c>
      <c r="B1594" s="1">
        <v>1861</v>
      </c>
      <c r="C1594" s="1" t="s">
        <v>9339</v>
      </c>
      <c r="D1594" s="1" t="s">
        <v>9340</v>
      </c>
      <c r="E1594" s="1">
        <v>1593</v>
      </c>
      <c r="F1594" s="1">
        <v>6</v>
      </c>
      <c r="G1594" s="1" t="s">
        <v>2529</v>
      </c>
      <c r="H1594" s="1" t="s">
        <v>4196</v>
      </c>
      <c r="I1594" s="1">
        <v>43</v>
      </c>
      <c r="L1594" s="1">
        <v>5</v>
      </c>
      <c r="M1594" s="1" t="s">
        <v>8676</v>
      </c>
      <c r="N1594" s="1" t="s">
        <v>8677</v>
      </c>
      <c r="S1594" s="1" t="s">
        <v>49</v>
      </c>
      <c r="T1594" s="1" t="s">
        <v>967</v>
      </c>
      <c r="W1594" s="1" t="s">
        <v>38</v>
      </c>
      <c r="X1594" s="1" t="s">
        <v>4338</v>
      </c>
      <c r="Y1594" s="1" t="s">
        <v>10</v>
      </c>
      <c r="Z1594" s="1" t="s">
        <v>4364</v>
      </c>
      <c r="AC1594" s="1">
        <v>49</v>
      </c>
      <c r="AD1594" s="1" t="s">
        <v>405</v>
      </c>
      <c r="AE1594" s="1" t="s">
        <v>5233</v>
      </c>
      <c r="AJ1594" s="1" t="s">
        <v>17</v>
      </c>
      <c r="AK1594" s="1" t="s">
        <v>5254</v>
      </c>
      <c r="AL1594" s="1" t="s">
        <v>41</v>
      </c>
      <c r="AM1594" s="1" t="s">
        <v>5259</v>
      </c>
      <c r="AT1594" s="1" t="s">
        <v>110</v>
      </c>
      <c r="AU1594" s="1" t="s">
        <v>4271</v>
      </c>
      <c r="AV1594" s="1" t="s">
        <v>3950</v>
      </c>
      <c r="AW1594" s="1" t="s">
        <v>5407</v>
      </c>
      <c r="BG1594" s="1" t="s">
        <v>110</v>
      </c>
      <c r="BH1594" s="1" t="s">
        <v>4271</v>
      </c>
      <c r="BI1594" s="1" t="s">
        <v>3951</v>
      </c>
      <c r="BJ1594" s="1" t="s">
        <v>5382</v>
      </c>
      <c r="BK1594" s="1" t="s">
        <v>110</v>
      </c>
      <c r="BL1594" s="1" t="s">
        <v>4271</v>
      </c>
      <c r="BM1594" s="1" t="s">
        <v>2857</v>
      </c>
      <c r="BN1594" s="1" t="s">
        <v>4747</v>
      </c>
      <c r="BO1594" s="1" t="s">
        <v>110</v>
      </c>
      <c r="BP1594" s="1" t="s">
        <v>4271</v>
      </c>
      <c r="BQ1594" s="1" t="s">
        <v>3952</v>
      </c>
      <c r="BR1594" s="1" t="s">
        <v>6904</v>
      </c>
      <c r="BS1594" s="1" t="s">
        <v>238</v>
      </c>
      <c r="BT1594" s="1" t="s">
        <v>4856</v>
      </c>
    </row>
    <row r="1595" spans="1:31" ht="13.5" customHeight="1">
      <c r="A1595" s="5" t="str">
        <f t="shared" si="81"/>
        <v>1861_화현내_0210</v>
      </c>
      <c r="B1595" s="1">
        <v>1861</v>
      </c>
      <c r="C1595" s="1" t="s">
        <v>9339</v>
      </c>
      <c r="D1595" s="1" t="s">
        <v>9340</v>
      </c>
      <c r="E1595" s="1">
        <v>1594</v>
      </c>
      <c r="F1595" s="1">
        <v>6</v>
      </c>
      <c r="G1595" s="1" t="s">
        <v>2529</v>
      </c>
      <c r="H1595" s="1" t="s">
        <v>4196</v>
      </c>
      <c r="I1595" s="1">
        <v>43</v>
      </c>
      <c r="L1595" s="1">
        <v>5</v>
      </c>
      <c r="M1595" s="1" t="s">
        <v>8676</v>
      </c>
      <c r="N1595" s="1" t="s">
        <v>8677</v>
      </c>
      <c r="S1595" s="1" t="s">
        <v>181</v>
      </c>
      <c r="T1595" s="1" t="s">
        <v>4259</v>
      </c>
      <c r="Y1595" s="1" t="s">
        <v>3145</v>
      </c>
      <c r="Z1595" s="1" t="s">
        <v>4445</v>
      </c>
      <c r="AC1595" s="1">
        <v>17</v>
      </c>
      <c r="AD1595" s="1" t="s">
        <v>854</v>
      </c>
      <c r="AE1595" s="1" t="s">
        <v>5207</v>
      </c>
    </row>
    <row r="1596" spans="1:31" ht="13.5" customHeight="1">
      <c r="A1596" s="5" t="str">
        <f t="shared" si="81"/>
        <v>1861_화현내_0210</v>
      </c>
      <c r="B1596" s="1">
        <v>1861</v>
      </c>
      <c r="C1596" s="1" t="s">
        <v>9339</v>
      </c>
      <c r="D1596" s="1" t="s">
        <v>9340</v>
      </c>
      <c r="E1596" s="1">
        <v>1595</v>
      </c>
      <c r="F1596" s="1">
        <v>6</v>
      </c>
      <c r="G1596" s="1" t="s">
        <v>2529</v>
      </c>
      <c r="H1596" s="1" t="s">
        <v>4196</v>
      </c>
      <c r="I1596" s="1">
        <v>43</v>
      </c>
      <c r="L1596" s="1">
        <v>5</v>
      </c>
      <c r="M1596" s="1" t="s">
        <v>8676</v>
      </c>
      <c r="N1596" s="1" t="s">
        <v>8677</v>
      </c>
      <c r="S1596" s="1" t="s">
        <v>181</v>
      </c>
      <c r="T1596" s="1" t="s">
        <v>4259</v>
      </c>
      <c r="Y1596" s="1" t="s">
        <v>3953</v>
      </c>
      <c r="Z1596" s="1" t="s">
        <v>4444</v>
      </c>
      <c r="AC1596" s="1">
        <v>12</v>
      </c>
      <c r="AD1596" s="1" t="s">
        <v>98</v>
      </c>
      <c r="AE1596" s="1" t="s">
        <v>5192</v>
      </c>
    </row>
    <row r="1597" spans="1:72" ht="13.5" customHeight="1">
      <c r="A1597" s="5" t="str">
        <f t="shared" si="81"/>
        <v>1861_화현내_0210</v>
      </c>
      <c r="B1597" s="1">
        <v>1861</v>
      </c>
      <c r="C1597" s="1" t="s">
        <v>9339</v>
      </c>
      <c r="D1597" s="1" t="s">
        <v>9340</v>
      </c>
      <c r="E1597" s="1">
        <v>1596</v>
      </c>
      <c r="F1597" s="1">
        <v>6</v>
      </c>
      <c r="G1597" s="1" t="s">
        <v>2529</v>
      </c>
      <c r="H1597" s="1" t="s">
        <v>4196</v>
      </c>
      <c r="I1597" s="1">
        <v>44</v>
      </c>
      <c r="J1597" s="1" t="s">
        <v>922</v>
      </c>
      <c r="K1597" s="1" t="s">
        <v>4205</v>
      </c>
      <c r="L1597" s="1">
        <v>1</v>
      </c>
      <c r="M1597" s="1" t="s">
        <v>922</v>
      </c>
      <c r="N1597" s="1" t="s">
        <v>4205</v>
      </c>
      <c r="T1597" s="1" t="s">
        <v>8803</v>
      </c>
      <c r="U1597" s="1" t="s">
        <v>472</v>
      </c>
      <c r="V1597" s="1" t="s">
        <v>4294</v>
      </c>
      <c r="W1597" s="1" t="s">
        <v>38</v>
      </c>
      <c r="X1597" s="1" t="s">
        <v>4338</v>
      </c>
      <c r="Y1597" s="1" t="s">
        <v>112</v>
      </c>
      <c r="Z1597" s="1" t="s">
        <v>4443</v>
      </c>
      <c r="AC1597" s="1">
        <v>70</v>
      </c>
      <c r="AD1597" s="1" t="s">
        <v>693</v>
      </c>
      <c r="AE1597" s="1" t="s">
        <v>5213</v>
      </c>
      <c r="AJ1597" s="1" t="s">
        <v>17</v>
      </c>
      <c r="AK1597" s="1" t="s">
        <v>5254</v>
      </c>
      <c r="AL1597" s="1" t="s">
        <v>41</v>
      </c>
      <c r="AM1597" s="1" t="s">
        <v>5259</v>
      </c>
      <c r="AT1597" s="1" t="s">
        <v>270</v>
      </c>
      <c r="AU1597" s="1" t="s">
        <v>5331</v>
      </c>
      <c r="AV1597" s="1" t="s">
        <v>3954</v>
      </c>
      <c r="AW1597" s="1" t="s">
        <v>5406</v>
      </c>
      <c r="BG1597" s="1" t="s">
        <v>270</v>
      </c>
      <c r="BH1597" s="1" t="s">
        <v>5331</v>
      </c>
      <c r="BI1597" s="1" t="s">
        <v>3955</v>
      </c>
      <c r="BJ1597" s="1" t="s">
        <v>6010</v>
      </c>
      <c r="BK1597" s="1" t="s">
        <v>270</v>
      </c>
      <c r="BL1597" s="1" t="s">
        <v>5331</v>
      </c>
      <c r="BM1597" s="1" t="s">
        <v>3956</v>
      </c>
      <c r="BN1597" s="1" t="s">
        <v>6497</v>
      </c>
      <c r="BO1597" s="1" t="s">
        <v>270</v>
      </c>
      <c r="BP1597" s="1" t="s">
        <v>5331</v>
      </c>
      <c r="BQ1597" s="1" t="s">
        <v>3957</v>
      </c>
      <c r="BR1597" s="1" t="s">
        <v>7741</v>
      </c>
      <c r="BS1597" s="1" t="s">
        <v>95</v>
      </c>
      <c r="BT1597" s="1" t="s">
        <v>5256</v>
      </c>
    </row>
    <row r="1598" spans="1:72" ht="13.5" customHeight="1">
      <c r="A1598" s="5" t="str">
        <f t="shared" si="81"/>
        <v>1861_화현내_0210</v>
      </c>
      <c r="B1598" s="1">
        <v>1861</v>
      </c>
      <c r="C1598" s="1" t="s">
        <v>9339</v>
      </c>
      <c r="D1598" s="1" t="s">
        <v>9340</v>
      </c>
      <c r="E1598" s="1">
        <v>1597</v>
      </c>
      <c r="F1598" s="1">
        <v>6</v>
      </c>
      <c r="G1598" s="1" t="s">
        <v>2529</v>
      </c>
      <c r="H1598" s="1" t="s">
        <v>4196</v>
      </c>
      <c r="I1598" s="1">
        <v>44</v>
      </c>
      <c r="L1598" s="1">
        <v>1</v>
      </c>
      <c r="M1598" s="1" t="s">
        <v>922</v>
      </c>
      <c r="N1598" s="1" t="s">
        <v>4205</v>
      </c>
      <c r="S1598" s="1" t="s">
        <v>49</v>
      </c>
      <c r="T1598" s="1" t="s">
        <v>967</v>
      </c>
      <c r="W1598" s="1" t="s">
        <v>72</v>
      </c>
      <c r="X1598" s="1" t="s">
        <v>4341</v>
      </c>
      <c r="Y1598" s="1" t="s">
        <v>10</v>
      </c>
      <c r="Z1598" s="1" t="s">
        <v>4364</v>
      </c>
      <c r="AC1598" s="1">
        <v>64</v>
      </c>
      <c r="AD1598" s="1" t="s">
        <v>208</v>
      </c>
      <c r="AE1598" s="1" t="s">
        <v>5210</v>
      </c>
      <c r="AJ1598" s="1" t="s">
        <v>17</v>
      </c>
      <c r="AK1598" s="1" t="s">
        <v>5254</v>
      </c>
      <c r="AL1598" s="1" t="s">
        <v>74</v>
      </c>
      <c r="AM1598" s="1" t="s">
        <v>4740</v>
      </c>
      <c r="AT1598" s="1" t="s">
        <v>105</v>
      </c>
      <c r="AU1598" s="1" t="s">
        <v>4280</v>
      </c>
      <c r="AV1598" s="1" t="s">
        <v>668</v>
      </c>
      <c r="AW1598" s="1" t="s">
        <v>5405</v>
      </c>
      <c r="BG1598" s="1" t="s">
        <v>105</v>
      </c>
      <c r="BH1598" s="1" t="s">
        <v>4280</v>
      </c>
      <c r="BI1598" s="1" t="s">
        <v>3958</v>
      </c>
      <c r="BJ1598" s="1" t="s">
        <v>6009</v>
      </c>
      <c r="BK1598" s="1" t="s">
        <v>105</v>
      </c>
      <c r="BL1598" s="1" t="s">
        <v>4280</v>
      </c>
      <c r="BM1598" s="1" t="s">
        <v>3959</v>
      </c>
      <c r="BN1598" s="1" t="s">
        <v>6496</v>
      </c>
      <c r="BO1598" s="1" t="s">
        <v>105</v>
      </c>
      <c r="BP1598" s="1" t="s">
        <v>4280</v>
      </c>
      <c r="BQ1598" s="1" t="s">
        <v>3960</v>
      </c>
      <c r="BR1598" s="1" t="s">
        <v>7528</v>
      </c>
      <c r="BS1598" s="1" t="s">
        <v>88</v>
      </c>
      <c r="BT1598" s="1" t="s">
        <v>7489</v>
      </c>
    </row>
    <row r="1599" spans="1:29" ht="13.5" customHeight="1">
      <c r="A1599" s="5" t="str">
        <f t="shared" si="81"/>
        <v>1861_화현내_0210</v>
      </c>
      <c r="B1599" s="1">
        <v>1861</v>
      </c>
      <c r="C1599" s="1" t="s">
        <v>9339</v>
      </c>
      <c r="D1599" s="1" t="s">
        <v>9340</v>
      </c>
      <c r="E1599" s="1">
        <v>1598</v>
      </c>
      <c r="F1599" s="1">
        <v>6</v>
      </c>
      <c r="G1599" s="1" t="s">
        <v>2529</v>
      </c>
      <c r="H1599" s="1" t="s">
        <v>4196</v>
      </c>
      <c r="I1599" s="1">
        <v>44</v>
      </c>
      <c r="L1599" s="1">
        <v>1</v>
      </c>
      <c r="M1599" s="1" t="s">
        <v>922</v>
      </c>
      <c r="N1599" s="1" t="s">
        <v>4205</v>
      </c>
      <c r="S1599" s="1" t="s">
        <v>181</v>
      </c>
      <c r="T1599" s="1" t="s">
        <v>4259</v>
      </c>
      <c r="U1599" s="1" t="s">
        <v>230</v>
      </c>
      <c r="V1599" s="1" t="s">
        <v>4290</v>
      </c>
      <c r="Y1599" s="1" t="s">
        <v>3961</v>
      </c>
      <c r="Z1599" s="1" t="s">
        <v>4442</v>
      </c>
      <c r="AC1599" s="1">
        <v>39</v>
      </c>
    </row>
    <row r="1600" spans="1:29" ht="13.5" customHeight="1">
      <c r="A1600" s="5" t="str">
        <f t="shared" si="81"/>
        <v>1861_화현내_0210</v>
      </c>
      <c r="B1600" s="1">
        <v>1861</v>
      </c>
      <c r="C1600" s="1" t="s">
        <v>9339</v>
      </c>
      <c r="D1600" s="1" t="s">
        <v>9340</v>
      </c>
      <c r="E1600" s="1">
        <v>1599</v>
      </c>
      <c r="F1600" s="1">
        <v>6</v>
      </c>
      <c r="G1600" s="1" t="s">
        <v>2529</v>
      </c>
      <c r="H1600" s="1" t="s">
        <v>4196</v>
      </c>
      <c r="I1600" s="1">
        <v>44</v>
      </c>
      <c r="L1600" s="1">
        <v>1</v>
      </c>
      <c r="M1600" s="1" t="s">
        <v>922</v>
      </c>
      <c r="N1600" s="1" t="s">
        <v>4205</v>
      </c>
      <c r="S1600" s="1" t="s">
        <v>184</v>
      </c>
      <c r="T1600" s="1" t="s">
        <v>4260</v>
      </c>
      <c r="W1600" s="1" t="s">
        <v>334</v>
      </c>
      <c r="X1600" s="1" t="s">
        <v>4352</v>
      </c>
      <c r="Y1600" s="1" t="s">
        <v>10</v>
      </c>
      <c r="Z1600" s="1" t="s">
        <v>4364</v>
      </c>
      <c r="AC1600" s="1">
        <v>39</v>
      </c>
    </row>
    <row r="1601" spans="1:72" ht="13.5" customHeight="1">
      <c r="A1601" s="5" t="str">
        <f t="shared" si="81"/>
        <v>1861_화현내_0210</v>
      </c>
      <c r="B1601" s="1">
        <v>1861</v>
      </c>
      <c r="C1601" s="1" t="s">
        <v>9339</v>
      </c>
      <c r="D1601" s="1" t="s">
        <v>9340</v>
      </c>
      <c r="E1601" s="1">
        <v>1600</v>
      </c>
      <c r="F1601" s="1">
        <v>6</v>
      </c>
      <c r="G1601" s="1" t="s">
        <v>2529</v>
      </c>
      <c r="H1601" s="1" t="s">
        <v>4196</v>
      </c>
      <c r="I1601" s="1">
        <v>44</v>
      </c>
      <c r="L1601" s="1">
        <v>2</v>
      </c>
      <c r="M1601" s="1" t="s">
        <v>8678</v>
      </c>
      <c r="N1601" s="1" t="s">
        <v>8679</v>
      </c>
      <c r="T1601" s="1" t="s">
        <v>8770</v>
      </c>
      <c r="U1601" s="1" t="s">
        <v>3962</v>
      </c>
      <c r="V1601" s="1" t="s">
        <v>4293</v>
      </c>
      <c r="W1601" s="1" t="s">
        <v>309</v>
      </c>
      <c r="X1601" s="1" t="s">
        <v>4343</v>
      </c>
      <c r="Y1601" s="1" t="s">
        <v>1796</v>
      </c>
      <c r="Z1601" s="1" t="s">
        <v>4441</v>
      </c>
      <c r="AC1601" s="1">
        <v>45</v>
      </c>
      <c r="AD1601" s="1" t="s">
        <v>73</v>
      </c>
      <c r="AE1601" s="1" t="s">
        <v>5197</v>
      </c>
      <c r="AJ1601" s="1" t="s">
        <v>17</v>
      </c>
      <c r="AK1601" s="1" t="s">
        <v>5254</v>
      </c>
      <c r="AL1601" s="1" t="s">
        <v>312</v>
      </c>
      <c r="AM1601" s="1" t="s">
        <v>5262</v>
      </c>
      <c r="AT1601" s="1" t="s">
        <v>270</v>
      </c>
      <c r="AU1601" s="1" t="s">
        <v>5331</v>
      </c>
      <c r="AV1601" s="1" t="s">
        <v>496</v>
      </c>
      <c r="AW1601" s="1" t="s">
        <v>4822</v>
      </c>
      <c r="BG1601" s="1" t="s">
        <v>270</v>
      </c>
      <c r="BH1601" s="1" t="s">
        <v>5331</v>
      </c>
      <c r="BI1601" s="1" t="s">
        <v>3963</v>
      </c>
      <c r="BJ1601" s="1" t="s">
        <v>6008</v>
      </c>
      <c r="BK1601" s="1" t="s">
        <v>270</v>
      </c>
      <c r="BL1601" s="1" t="s">
        <v>5331</v>
      </c>
      <c r="BM1601" s="1" t="s">
        <v>3964</v>
      </c>
      <c r="BN1601" s="1" t="s">
        <v>6290</v>
      </c>
      <c r="BO1601" s="1" t="s">
        <v>270</v>
      </c>
      <c r="BP1601" s="1" t="s">
        <v>5331</v>
      </c>
      <c r="BQ1601" s="1" t="s">
        <v>3965</v>
      </c>
      <c r="BR1601" s="1" t="s">
        <v>6903</v>
      </c>
      <c r="BS1601" s="1" t="s">
        <v>104</v>
      </c>
      <c r="BT1601" s="1" t="s">
        <v>5261</v>
      </c>
    </row>
    <row r="1602" spans="1:72" ht="13.5" customHeight="1">
      <c r="A1602" s="5" t="str">
        <f t="shared" si="81"/>
        <v>1861_화현내_0210</v>
      </c>
      <c r="B1602" s="1">
        <v>1861</v>
      </c>
      <c r="C1602" s="1" t="s">
        <v>9339</v>
      </c>
      <c r="D1602" s="1" t="s">
        <v>9340</v>
      </c>
      <c r="E1602" s="1">
        <v>1601</v>
      </c>
      <c r="F1602" s="1">
        <v>6</v>
      </c>
      <c r="G1602" s="1" t="s">
        <v>2529</v>
      </c>
      <c r="H1602" s="1" t="s">
        <v>4196</v>
      </c>
      <c r="I1602" s="1">
        <v>44</v>
      </c>
      <c r="L1602" s="1">
        <v>2</v>
      </c>
      <c r="M1602" s="1" t="s">
        <v>8678</v>
      </c>
      <c r="N1602" s="1" t="s">
        <v>8679</v>
      </c>
      <c r="S1602" s="1" t="s">
        <v>49</v>
      </c>
      <c r="T1602" s="1" t="s">
        <v>967</v>
      </c>
      <c r="W1602" s="1" t="s">
        <v>219</v>
      </c>
      <c r="X1602" s="1" t="s">
        <v>4346</v>
      </c>
      <c r="Y1602" s="1" t="s">
        <v>10</v>
      </c>
      <c r="Z1602" s="1" t="s">
        <v>4364</v>
      </c>
      <c r="AC1602" s="1">
        <v>45</v>
      </c>
      <c r="AD1602" s="1" t="s">
        <v>73</v>
      </c>
      <c r="AE1602" s="1" t="s">
        <v>5197</v>
      </c>
      <c r="AJ1602" s="1" t="s">
        <v>17</v>
      </c>
      <c r="AK1602" s="1" t="s">
        <v>5254</v>
      </c>
      <c r="AL1602" s="1" t="s">
        <v>1016</v>
      </c>
      <c r="AM1602" s="1" t="s">
        <v>5264</v>
      </c>
      <c r="AT1602" s="1" t="s">
        <v>110</v>
      </c>
      <c r="AU1602" s="1" t="s">
        <v>4271</v>
      </c>
      <c r="AV1602" s="1" t="s">
        <v>3966</v>
      </c>
      <c r="AW1602" s="1" t="s">
        <v>5404</v>
      </c>
      <c r="BG1602" s="1" t="s">
        <v>110</v>
      </c>
      <c r="BH1602" s="1" t="s">
        <v>4271</v>
      </c>
      <c r="BI1602" s="1" t="s">
        <v>1329</v>
      </c>
      <c r="BJ1602" s="1" t="s">
        <v>5036</v>
      </c>
      <c r="BK1602" s="1" t="s">
        <v>1304</v>
      </c>
      <c r="BL1602" s="1" t="s">
        <v>5334</v>
      </c>
      <c r="BM1602" s="1" t="s">
        <v>3967</v>
      </c>
      <c r="BN1602" s="1" t="s">
        <v>6495</v>
      </c>
      <c r="BO1602" s="1" t="s">
        <v>105</v>
      </c>
      <c r="BP1602" s="1" t="s">
        <v>4280</v>
      </c>
      <c r="BQ1602" s="1" t="s">
        <v>3968</v>
      </c>
      <c r="BR1602" s="1" t="s">
        <v>7812</v>
      </c>
      <c r="BS1602" s="1" t="s">
        <v>95</v>
      </c>
      <c r="BT1602" s="1" t="s">
        <v>5256</v>
      </c>
    </row>
    <row r="1603" spans="1:31" ht="13.5" customHeight="1">
      <c r="A1603" s="5" t="str">
        <f t="shared" si="81"/>
        <v>1861_화현내_0210</v>
      </c>
      <c r="B1603" s="1">
        <v>1861</v>
      </c>
      <c r="C1603" s="1" t="s">
        <v>9339</v>
      </c>
      <c r="D1603" s="1" t="s">
        <v>9340</v>
      </c>
      <c r="E1603" s="1">
        <v>1602</v>
      </c>
      <c r="F1603" s="1">
        <v>6</v>
      </c>
      <c r="G1603" s="1" t="s">
        <v>2529</v>
      </c>
      <c r="H1603" s="1" t="s">
        <v>4196</v>
      </c>
      <c r="I1603" s="1">
        <v>44</v>
      </c>
      <c r="L1603" s="1">
        <v>2</v>
      </c>
      <c r="M1603" s="1" t="s">
        <v>8678</v>
      </c>
      <c r="N1603" s="1" t="s">
        <v>8679</v>
      </c>
      <c r="S1603" s="1" t="s">
        <v>297</v>
      </c>
      <c r="T1603" s="1" t="s">
        <v>4258</v>
      </c>
      <c r="AC1603" s="1">
        <v>17</v>
      </c>
      <c r="AD1603" s="1" t="s">
        <v>854</v>
      </c>
      <c r="AE1603" s="1" t="s">
        <v>5207</v>
      </c>
    </row>
    <row r="1604" spans="1:72" ht="13.5" customHeight="1">
      <c r="A1604" s="5" t="str">
        <f t="shared" si="81"/>
        <v>1861_화현내_0210</v>
      </c>
      <c r="B1604" s="1">
        <v>1861</v>
      </c>
      <c r="C1604" s="1" t="s">
        <v>9339</v>
      </c>
      <c r="D1604" s="1" t="s">
        <v>9340</v>
      </c>
      <c r="E1604" s="1">
        <v>1603</v>
      </c>
      <c r="F1604" s="1">
        <v>6</v>
      </c>
      <c r="G1604" s="1" t="s">
        <v>2529</v>
      </c>
      <c r="H1604" s="1" t="s">
        <v>4196</v>
      </c>
      <c r="I1604" s="1">
        <v>44</v>
      </c>
      <c r="L1604" s="1">
        <v>3</v>
      </c>
      <c r="M1604" s="1" t="s">
        <v>8680</v>
      </c>
      <c r="N1604" s="1" t="s">
        <v>8681</v>
      </c>
      <c r="T1604" s="1" t="s">
        <v>9314</v>
      </c>
      <c r="U1604" s="1" t="s">
        <v>110</v>
      </c>
      <c r="V1604" s="1" t="s">
        <v>4271</v>
      </c>
      <c r="W1604" s="1" t="s">
        <v>139</v>
      </c>
      <c r="X1604" s="1" t="s">
        <v>9315</v>
      </c>
      <c r="Y1604" s="1" t="s">
        <v>2596</v>
      </c>
      <c r="Z1604" s="1" t="s">
        <v>4440</v>
      </c>
      <c r="AC1604" s="1">
        <v>57</v>
      </c>
      <c r="AD1604" s="1" t="s">
        <v>623</v>
      </c>
      <c r="AE1604" s="1" t="s">
        <v>5222</v>
      </c>
      <c r="AJ1604" s="1" t="s">
        <v>17</v>
      </c>
      <c r="AK1604" s="1" t="s">
        <v>5254</v>
      </c>
      <c r="AL1604" s="1" t="s">
        <v>141</v>
      </c>
      <c r="AM1604" s="1" t="s">
        <v>5296</v>
      </c>
      <c r="AT1604" s="1" t="s">
        <v>110</v>
      </c>
      <c r="AU1604" s="1" t="s">
        <v>4271</v>
      </c>
      <c r="AV1604" s="1" t="s">
        <v>1492</v>
      </c>
      <c r="AW1604" s="1" t="s">
        <v>5403</v>
      </c>
      <c r="BG1604" s="1" t="s">
        <v>110</v>
      </c>
      <c r="BH1604" s="1" t="s">
        <v>4271</v>
      </c>
      <c r="BI1604" s="1" t="s">
        <v>3969</v>
      </c>
      <c r="BJ1604" s="1" t="s">
        <v>6007</v>
      </c>
      <c r="BK1604" s="1" t="s">
        <v>1304</v>
      </c>
      <c r="BL1604" s="1" t="s">
        <v>5334</v>
      </c>
      <c r="BM1604" s="1" t="s">
        <v>144</v>
      </c>
      <c r="BN1604" s="1" t="s">
        <v>6060</v>
      </c>
      <c r="BO1604" s="1" t="s">
        <v>1304</v>
      </c>
      <c r="BP1604" s="1" t="s">
        <v>5334</v>
      </c>
      <c r="BQ1604" s="1" t="s">
        <v>3970</v>
      </c>
      <c r="BR1604" s="1" t="s">
        <v>6902</v>
      </c>
      <c r="BS1604" s="1" t="s">
        <v>130</v>
      </c>
      <c r="BT1604" s="1" t="s">
        <v>5257</v>
      </c>
    </row>
    <row r="1605" spans="1:72" ht="13.5" customHeight="1">
      <c r="A1605" s="5" t="str">
        <f t="shared" si="81"/>
        <v>1861_화현내_0210</v>
      </c>
      <c r="B1605" s="1">
        <v>1861</v>
      </c>
      <c r="C1605" s="1" t="s">
        <v>9339</v>
      </c>
      <c r="D1605" s="1" t="s">
        <v>9340</v>
      </c>
      <c r="E1605" s="1">
        <v>1604</v>
      </c>
      <c r="F1605" s="1">
        <v>6</v>
      </c>
      <c r="G1605" s="1" t="s">
        <v>2529</v>
      </c>
      <c r="H1605" s="1" t="s">
        <v>4196</v>
      </c>
      <c r="I1605" s="1">
        <v>44</v>
      </c>
      <c r="L1605" s="1">
        <v>3</v>
      </c>
      <c r="M1605" s="1" t="s">
        <v>8680</v>
      </c>
      <c r="N1605" s="1" t="s">
        <v>8681</v>
      </c>
      <c r="S1605" s="1" t="s">
        <v>49</v>
      </c>
      <c r="T1605" s="1" t="s">
        <v>967</v>
      </c>
      <c r="W1605" s="1" t="s">
        <v>38</v>
      </c>
      <c r="X1605" s="1" t="s">
        <v>4338</v>
      </c>
      <c r="Y1605" s="1" t="s">
        <v>10</v>
      </c>
      <c r="Z1605" s="1" t="s">
        <v>4364</v>
      </c>
      <c r="AC1605" s="1">
        <v>52</v>
      </c>
      <c r="AD1605" s="1" t="s">
        <v>120</v>
      </c>
      <c r="AE1605" s="1" t="s">
        <v>5232</v>
      </c>
      <c r="AJ1605" s="1" t="s">
        <v>17</v>
      </c>
      <c r="AK1605" s="1" t="s">
        <v>5254</v>
      </c>
      <c r="AL1605" s="1" t="s">
        <v>41</v>
      </c>
      <c r="AM1605" s="1" t="s">
        <v>5259</v>
      </c>
      <c r="AT1605" s="1" t="s">
        <v>105</v>
      </c>
      <c r="AU1605" s="1" t="s">
        <v>4280</v>
      </c>
      <c r="AV1605" s="1" t="s">
        <v>3661</v>
      </c>
      <c r="AW1605" s="1" t="s">
        <v>5402</v>
      </c>
      <c r="BG1605" s="1" t="s">
        <v>105</v>
      </c>
      <c r="BH1605" s="1" t="s">
        <v>4280</v>
      </c>
      <c r="BI1605" s="1" t="s">
        <v>314</v>
      </c>
      <c r="BJ1605" s="1" t="s">
        <v>6006</v>
      </c>
      <c r="BK1605" s="1" t="s">
        <v>105</v>
      </c>
      <c r="BL1605" s="1" t="s">
        <v>4280</v>
      </c>
      <c r="BM1605" s="1" t="s">
        <v>3971</v>
      </c>
      <c r="BN1605" s="1" t="s">
        <v>5375</v>
      </c>
      <c r="BO1605" s="1" t="s">
        <v>105</v>
      </c>
      <c r="BP1605" s="1" t="s">
        <v>4280</v>
      </c>
      <c r="BQ1605" s="1" t="s">
        <v>3972</v>
      </c>
      <c r="BR1605" s="1" t="s">
        <v>6901</v>
      </c>
      <c r="BS1605" s="1" t="s">
        <v>248</v>
      </c>
      <c r="BT1605" s="1" t="s">
        <v>5263</v>
      </c>
    </row>
    <row r="1606" spans="1:31" ht="13.5" customHeight="1">
      <c r="A1606" s="5" t="str">
        <f t="shared" si="81"/>
        <v>1861_화현내_0210</v>
      </c>
      <c r="B1606" s="1">
        <v>1861</v>
      </c>
      <c r="C1606" s="1" t="s">
        <v>9339</v>
      </c>
      <c r="D1606" s="1" t="s">
        <v>9340</v>
      </c>
      <c r="E1606" s="1">
        <v>1605</v>
      </c>
      <c r="F1606" s="1">
        <v>6</v>
      </c>
      <c r="G1606" s="1" t="s">
        <v>2529</v>
      </c>
      <c r="H1606" s="1" t="s">
        <v>4196</v>
      </c>
      <c r="I1606" s="1">
        <v>44</v>
      </c>
      <c r="L1606" s="1">
        <v>3</v>
      </c>
      <c r="M1606" s="1" t="s">
        <v>8680</v>
      </c>
      <c r="N1606" s="1" t="s">
        <v>8681</v>
      </c>
      <c r="S1606" s="1" t="s">
        <v>181</v>
      </c>
      <c r="T1606" s="1" t="s">
        <v>4259</v>
      </c>
      <c r="Y1606" s="1" t="s">
        <v>3973</v>
      </c>
      <c r="Z1606" s="1" t="s">
        <v>4439</v>
      </c>
      <c r="AC1606" s="1">
        <v>15</v>
      </c>
      <c r="AD1606" s="1" t="s">
        <v>700</v>
      </c>
      <c r="AE1606" s="1" t="s">
        <v>5224</v>
      </c>
    </row>
    <row r="1607" spans="1:72" ht="13.5" customHeight="1">
      <c r="A1607" s="5" t="str">
        <f t="shared" si="81"/>
        <v>1861_화현내_0210</v>
      </c>
      <c r="B1607" s="1">
        <v>1861</v>
      </c>
      <c r="C1607" s="1" t="s">
        <v>9339</v>
      </c>
      <c r="D1607" s="1" t="s">
        <v>9340</v>
      </c>
      <c r="E1607" s="1">
        <v>1606</v>
      </c>
      <c r="F1607" s="1">
        <v>6</v>
      </c>
      <c r="G1607" s="1" t="s">
        <v>2529</v>
      </c>
      <c r="H1607" s="1" t="s">
        <v>4196</v>
      </c>
      <c r="I1607" s="1">
        <v>44</v>
      </c>
      <c r="L1607" s="1">
        <v>4</v>
      </c>
      <c r="M1607" s="1" t="s">
        <v>8682</v>
      </c>
      <c r="N1607" s="1" t="s">
        <v>8683</v>
      </c>
      <c r="T1607" s="1" t="s">
        <v>8846</v>
      </c>
      <c r="U1607" s="1" t="s">
        <v>110</v>
      </c>
      <c r="V1607" s="1" t="s">
        <v>4271</v>
      </c>
      <c r="W1607" s="1" t="s">
        <v>38</v>
      </c>
      <c r="X1607" s="1" t="s">
        <v>4338</v>
      </c>
      <c r="Y1607" s="1" t="s">
        <v>2765</v>
      </c>
      <c r="Z1607" s="1" t="s">
        <v>4438</v>
      </c>
      <c r="AC1607" s="1">
        <v>44</v>
      </c>
      <c r="AD1607" s="1" t="s">
        <v>65</v>
      </c>
      <c r="AE1607" s="1" t="s">
        <v>5142</v>
      </c>
      <c r="AJ1607" s="1" t="s">
        <v>17</v>
      </c>
      <c r="AK1607" s="1" t="s">
        <v>5254</v>
      </c>
      <c r="AL1607" s="1" t="s">
        <v>41</v>
      </c>
      <c r="AM1607" s="1" t="s">
        <v>5259</v>
      </c>
      <c r="AT1607" s="1" t="s">
        <v>110</v>
      </c>
      <c r="AU1607" s="1" t="s">
        <v>4271</v>
      </c>
      <c r="AV1607" s="1" t="s">
        <v>3974</v>
      </c>
      <c r="AW1607" s="1" t="s">
        <v>5401</v>
      </c>
      <c r="BG1607" s="1" t="s">
        <v>110</v>
      </c>
      <c r="BH1607" s="1" t="s">
        <v>4271</v>
      </c>
      <c r="BI1607" s="1" t="s">
        <v>3975</v>
      </c>
      <c r="BJ1607" s="1" t="s">
        <v>6005</v>
      </c>
      <c r="BK1607" s="1" t="s">
        <v>110</v>
      </c>
      <c r="BL1607" s="1" t="s">
        <v>4271</v>
      </c>
      <c r="BM1607" s="1" t="s">
        <v>3976</v>
      </c>
      <c r="BN1607" s="1" t="s">
        <v>5999</v>
      </c>
      <c r="BO1607" s="1" t="s">
        <v>105</v>
      </c>
      <c r="BP1607" s="1" t="s">
        <v>4280</v>
      </c>
      <c r="BQ1607" s="1" t="s">
        <v>3977</v>
      </c>
      <c r="BR1607" s="1" t="s">
        <v>6900</v>
      </c>
      <c r="BS1607" s="1" t="s">
        <v>58</v>
      </c>
      <c r="BT1607" s="1" t="s">
        <v>5258</v>
      </c>
    </row>
    <row r="1608" spans="1:72" ht="13.5" customHeight="1">
      <c r="A1608" s="5" t="str">
        <f t="shared" si="81"/>
        <v>1861_화현내_0210</v>
      </c>
      <c r="B1608" s="1">
        <v>1861</v>
      </c>
      <c r="C1608" s="1" t="s">
        <v>9339</v>
      </c>
      <c r="D1608" s="1" t="s">
        <v>9340</v>
      </c>
      <c r="E1608" s="1">
        <v>1607</v>
      </c>
      <c r="F1608" s="1">
        <v>6</v>
      </c>
      <c r="G1608" s="1" t="s">
        <v>2529</v>
      </c>
      <c r="H1608" s="1" t="s">
        <v>4196</v>
      </c>
      <c r="I1608" s="1">
        <v>44</v>
      </c>
      <c r="L1608" s="1">
        <v>4</v>
      </c>
      <c r="M1608" s="1" t="s">
        <v>8682</v>
      </c>
      <c r="N1608" s="1" t="s">
        <v>8683</v>
      </c>
      <c r="S1608" s="1" t="s">
        <v>49</v>
      </c>
      <c r="T1608" s="1" t="s">
        <v>967</v>
      </c>
      <c r="W1608" s="1" t="s">
        <v>97</v>
      </c>
      <c r="X1608" s="1" t="s">
        <v>9119</v>
      </c>
      <c r="Y1608" s="1" t="s">
        <v>10</v>
      </c>
      <c r="Z1608" s="1" t="s">
        <v>4364</v>
      </c>
      <c r="AC1608" s="1">
        <v>34</v>
      </c>
      <c r="AD1608" s="1" t="s">
        <v>394</v>
      </c>
      <c r="AE1608" s="1" t="s">
        <v>5230</v>
      </c>
      <c r="AJ1608" s="1" t="s">
        <v>17</v>
      </c>
      <c r="AK1608" s="1" t="s">
        <v>5254</v>
      </c>
      <c r="AL1608" s="1" t="s">
        <v>88</v>
      </c>
      <c r="AM1608" s="1" t="s">
        <v>7489</v>
      </c>
      <c r="AT1608" s="1" t="s">
        <v>110</v>
      </c>
      <c r="AU1608" s="1" t="s">
        <v>4271</v>
      </c>
      <c r="AV1608" s="1" t="s">
        <v>238</v>
      </c>
      <c r="AW1608" s="1" t="s">
        <v>4856</v>
      </c>
      <c r="BG1608" s="1" t="s">
        <v>110</v>
      </c>
      <c r="BH1608" s="1" t="s">
        <v>4271</v>
      </c>
      <c r="BI1608" s="1" t="s">
        <v>2570</v>
      </c>
      <c r="BJ1608" s="1" t="s">
        <v>4741</v>
      </c>
      <c r="BK1608" s="1" t="s">
        <v>110</v>
      </c>
      <c r="BL1608" s="1" t="s">
        <v>4271</v>
      </c>
      <c r="BM1608" s="1" t="s">
        <v>985</v>
      </c>
      <c r="BN1608" s="1" t="s">
        <v>4987</v>
      </c>
      <c r="BO1608" s="1" t="s">
        <v>110</v>
      </c>
      <c r="BP1608" s="1" t="s">
        <v>4271</v>
      </c>
      <c r="BQ1608" s="1" t="s">
        <v>3978</v>
      </c>
      <c r="BR1608" s="1" t="s">
        <v>6899</v>
      </c>
      <c r="BS1608" s="1" t="s">
        <v>58</v>
      </c>
      <c r="BT1608" s="1" t="s">
        <v>5258</v>
      </c>
    </row>
    <row r="1609" spans="1:31" ht="13.5" customHeight="1">
      <c r="A1609" s="5" t="str">
        <f t="shared" si="81"/>
        <v>1861_화현내_0210</v>
      </c>
      <c r="B1609" s="1">
        <v>1861</v>
      </c>
      <c r="C1609" s="1" t="s">
        <v>9339</v>
      </c>
      <c r="D1609" s="1" t="s">
        <v>9340</v>
      </c>
      <c r="E1609" s="1">
        <v>1608</v>
      </c>
      <c r="F1609" s="1">
        <v>6</v>
      </c>
      <c r="G1609" s="1" t="s">
        <v>2529</v>
      </c>
      <c r="H1609" s="1" t="s">
        <v>4196</v>
      </c>
      <c r="I1609" s="1">
        <v>44</v>
      </c>
      <c r="L1609" s="1">
        <v>4</v>
      </c>
      <c r="M1609" s="1" t="s">
        <v>8682</v>
      </c>
      <c r="N1609" s="1" t="s">
        <v>8683</v>
      </c>
      <c r="S1609" s="1" t="s">
        <v>96</v>
      </c>
      <c r="T1609" s="1" t="s">
        <v>4261</v>
      </c>
      <c r="W1609" s="1" t="s">
        <v>72</v>
      </c>
      <c r="X1609" s="1" t="s">
        <v>4341</v>
      </c>
      <c r="Y1609" s="1" t="s">
        <v>10</v>
      </c>
      <c r="Z1609" s="1" t="s">
        <v>4364</v>
      </c>
      <c r="AC1609" s="1">
        <v>81</v>
      </c>
      <c r="AD1609" s="1" t="s">
        <v>2542</v>
      </c>
      <c r="AE1609" s="1" t="s">
        <v>5198</v>
      </c>
    </row>
    <row r="1610" spans="1:31" ht="13.5" customHeight="1">
      <c r="A1610" s="5" t="str">
        <f t="shared" si="81"/>
        <v>1861_화현내_0210</v>
      </c>
      <c r="B1610" s="1">
        <v>1861</v>
      </c>
      <c r="C1610" s="1" t="s">
        <v>9339</v>
      </c>
      <c r="D1610" s="1" t="s">
        <v>9340</v>
      </c>
      <c r="E1610" s="1">
        <v>1609</v>
      </c>
      <c r="F1610" s="1">
        <v>6</v>
      </c>
      <c r="G1610" s="1" t="s">
        <v>2529</v>
      </c>
      <c r="H1610" s="1" t="s">
        <v>4196</v>
      </c>
      <c r="I1610" s="1">
        <v>44</v>
      </c>
      <c r="L1610" s="1">
        <v>4</v>
      </c>
      <c r="M1610" s="1" t="s">
        <v>8682</v>
      </c>
      <c r="N1610" s="1" t="s">
        <v>8683</v>
      </c>
      <c r="S1610" s="1" t="s">
        <v>131</v>
      </c>
      <c r="T1610" s="1" t="s">
        <v>4263</v>
      </c>
      <c r="Y1610" s="1" t="s">
        <v>3979</v>
      </c>
      <c r="Z1610" s="1" t="s">
        <v>4437</v>
      </c>
      <c r="AC1610" s="1">
        <v>18</v>
      </c>
      <c r="AD1610" s="1" t="s">
        <v>188</v>
      </c>
      <c r="AE1610" s="1" t="s">
        <v>5193</v>
      </c>
    </row>
    <row r="1611" spans="1:72" ht="13.5" customHeight="1">
      <c r="A1611" s="5" t="str">
        <f t="shared" si="81"/>
        <v>1861_화현내_0210</v>
      </c>
      <c r="B1611" s="1">
        <v>1861</v>
      </c>
      <c r="C1611" s="1" t="s">
        <v>9339</v>
      </c>
      <c r="D1611" s="1" t="s">
        <v>9340</v>
      </c>
      <c r="E1611" s="1">
        <v>1610</v>
      </c>
      <c r="F1611" s="1">
        <v>6</v>
      </c>
      <c r="G1611" s="1" t="s">
        <v>2529</v>
      </c>
      <c r="H1611" s="1" t="s">
        <v>4196</v>
      </c>
      <c r="I1611" s="1">
        <v>44</v>
      </c>
      <c r="L1611" s="1">
        <v>5</v>
      </c>
      <c r="M1611" s="1" t="s">
        <v>8684</v>
      </c>
      <c r="N1611" s="1" t="s">
        <v>8685</v>
      </c>
      <c r="T1611" s="1" t="s">
        <v>9253</v>
      </c>
      <c r="U1611" s="1" t="s">
        <v>110</v>
      </c>
      <c r="V1611" s="1" t="s">
        <v>4271</v>
      </c>
      <c r="W1611" s="1" t="s">
        <v>139</v>
      </c>
      <c r="X1611" s="1" t="s">
        <v>9254</v>
      </c>
      <c r="Y1611" s="1" t="s">
        <v>1478</v>
      </c>
      <c r="Z1611" s="1" t="s">
        <v>4436</v>
      </c>
      <c r="AC1611" s="1">
        <v>30</v>
      </c>
      <c r="AD1611" s="1" t="s">
        <v>700</v>
      </c>
      <c r="AE1611" s="1" t="s">
        <v>5224</v>
      </c>
      <c r="AJ1611" s="1" t="s">
        <v>17</v>
      </c>
      <c r="AK1611" s="1" t="s">
        <v>5254</v>
      </c>
      <c r="AL1611" s="1" t="s">
        <v>141</v>
      </c>
      <c r="AM1611" s="1" t="s">
        <v>5296</v>
      </c>
      <c r="AT1611" s="1" t="s">
        <v>110</v>
      </c>
      <c r="AU1611" s="1" t="s">
        <v>4271</v>
      </c>
      <c r="AV1611" s="1" t="s">
        <v>3980</v>
      </c>
      <c r="AW1611" s="1" t="s">
        <v>5400</v>
      </c>
      <c r="BG1611" s="1" t="s">
        <v>110</v>
      </c>
      <c r="BH1611" s="1" t="s">
        <v>4271</v>
      </c>
      <c r="BI1611" s="1" t="s">
        <v>1203</v>
      </c>
      <c r="BJ1611" s="1" t="s">
        <v>5579</v>
      </c>
      <c r="BK1611" s="1" t="s">
        <v>110</v>
      </c>
      <c r="BL1611" s="1" t="s">
        <v>4271</v>
      </c>
      <c r="BM1611" s="1" t="s">
        <v>2130</v>
      </c>
      <c r="BN1611" s="1" t="s">
        <v>6096</v>
      </c>
      <c r="BO1611" s="1" t="s">
        <v>110</v>
      </c>
      <c r="BP1611" s="1" t="s">
        <v>4271</v>
      </c>
      <c r="BQ1611" s="1" t="s">
        <v>3981</v>
      </c>
      <c r="BR1611" s="1" t="s">
        <v>6898</v>
      </c>
      <c r="BS1611" s="1" t="s">
        <v>104</v>
      </c>
      <c r="BT1611" s="1" t="s">
        <v>5261</v>
      </c>
    </row>
    <row r="1612" spans="1:72" ht="13.5" customHeight="1">
      <c r="A1612" s="5" t="str">
        <f aca="true" t="shared" si="82" ref="A1612:A1631">HYPERLINK("http://kyu.snu.ac.kr/sdhj/index.jsp?type=hj/GK14782_00IH_0001_0211.jpg","1861_화현내_0211")</f>
        <v>1861_화현내_0211</v>
      </c>
      <c r="B1612" s="1">
        <v>1861</v>
      </c>
      <c r="C1612" s="1" t="s">
        <v>9339</v>
      </c>
      <c r="D1612" s="1" t="s">
        <v>9340</v>
      </c>
      <c r="E1612" s="1">
        <v>1611</v>
      </c>
      <c r="F1612" s="1">
        <v>6</v>
      </c>
      <c r="G1612" s="1" t="s">
        <v>2529</v>
      </c>
      <c r="H1612" s="1" t="s">
        <v>4196</v>
      </c>
      <c r="I1612" s="1">
        <v>44</v>
      </c>
      <c r="L1612" s="1">
        <v>5</v>
      </c>
      <c r="M1612" s="1" t="s">
        <v>8684</v>
      </c>
      <c r="N1612" s="1" t="s">
        <v>8685</v>
      </c>
      <c r="S1612" s="1" t="s">
        <v>49</v>
      </c>
      <c r="T1612" s="1" t="s">
        <v>967</v>
      </c>
      <c r="W1612" s="1" t="s">
        <v>97</v>
      </c>
      <c r="X1612" s="1" t="s">
        <v>9316</v>
      </c>
      <c r="Y1612" s="1" t="s">
        <v>10</v>
      </c>
      <c r="Z1612" s="1" t="s">
        <v>4364</v>
      </c>
      <c r="AC1612" s="1">
        <v>45</v>
      </c>
      <c r="AD1612" s="1" t="s">
        <v>73</v>
      </c>
      <c r="AE1612" s="1" t="s">
        <v>5197</v>
      </c>
      <c r="AJ1612" s="1" t="s">
        <v>17</v>
      </c>
      <c r="AK1612" s="1" t="s">
        <v>5254</v>
      </c>
      <c r="AL1612" s="1" t="s">
        <v>88</v>
      </c>
      <c r="AM1612" s="1" t="s">
        <v>7489</v>
      </c>
      <c r="AT1612" s="1" t="s">
        <v>105</v>
      </c>
      <c r="AU1612" s="1" t="s">
        <v>4280</v>
      </c>
      <c r="AV1612" s="1" t="s">
        <v>3982</v>
      </c>
      <c r="AW1612" s="1" t="s">
        <v>5399</v>
      </c>
      <c r="BG1612" s="1" t="s">
        <v>105</v>
      </c>
      <c r="BH1612" s="1" t="s">
        <v>4280</v>
      </c>
      <c r="BI1612" s="1" t="s">
        <v>3983</v>
      </c>
      <c r="BJ1612" s="1" t="s">
        <v>4473</v>
      </c>
      <c r="BK1612" s="1" t="s">
        <v>105</v>
      </c>
      <c r="BL1612" s="1" t="s">
        <v>4280</v>
      </c>
      <c r="BM1612" s="1" t="s">
        <v>3984</v>
      </c>
      <c r="BN1612" s="1" t="s">
        <v>5264</v>
      </c>
      <c r="BO1612" s="1" t="s">
        <v>105</v>
      </c>
      <c r="BP1612" s="1" t="s">
        <v>4280</v>
      </c>
      <c r="BQ1612" s="1" t="s">
        <v>3985</v>
      </c>
      <c r="BR1612" s="1" t="s">
        <v>9317</v>
      </c>
      <c r="BS1612" s="1" t="s">
        <v>180</v>
      </c>
      <c r="BT1612" s="1" t="s">
        <v>5255</v>
      </c>
    </row>
    <row r="1613" spans="1:31" ht="13.5" customHeight="1">
      <c r="A1613" s="5" t="str">
        <f t="shared" si="82"/>
        <v>1861_화현내_0211</v>
      </c>
      <c r="B1613" s="1">
        <v>1861</v>
      </c>
      <c r="C1613" s="1" t="s">
        <v>9339</v>
      </c>
      <c r="D1613" s="1" t="s">
        <v>9340</v>
      </c>
      <c r="E1613" s="1">
        <v>1612</v>
      </c>
      <c r="F1613" s="1">
        <v>6</v>
      </c>
      <c r="G1613" s="1" t="s">
        <v>2529</v>
      </c>
      <c r="H1613" s="1" t="s">
        <v>4196</v>
      </c>
      <c r="I1613" s="1">
        <v>44</v>
      </c>
      <c r="L1613" s="1">
        <v>5</v>
      </c>
      <c r="M1613" s="1" t="s">
        <v>8684</v>
      </c>
      <c r="N1613" s="1" t="s">
        <v>8685</v>
      </c>
      <c r="S1613" s="1" t="s">
        <v>96</v>
      </c>
      <c r="T1613" s="1" t="s">
        <v>4261</v>
      </c>
      <c r="W1613" s="1" t="s">
        <v>267</v>
      </c>
      <c r="X1613" s="1" t="s">
        <v>4342</v>
      </c>
      <c r="Y1613" s="1" t="s">
        <v>10</v>
      </c>
      <c r="Z1613" s="1" t="s">
        <v>4364</v>
      </c>
      <c r="AC1613" s="1">
        <v>56</v>
      </c>
      <c r="AD1613" s="1" t="s">
        <v>655</v>
      </c>
      <c r="AE1613" s="1" t="s">
        <v>5223</v>
      </c>
    </row>
    <row r="1614" spans="1:31" ht="13.5" customHeight="1">
      <c r="A1614" s="5" t="str">
        <f t="shared" si="82"/>
        <v>1861_화현내_0211</v>
      </c>
      <c r="B1614" s="1">
        <v>1861</v>
      </c>
      <c r="C1614" s="1" t="s">
        <v>9339</v>
      </c>
      <c r="D1614" s="1" t="s">
        <v>9340</v>
      </c>
      <c r="E1614" s="1">
        <v>1613</v>
      </c>
      <c r="F1614" s="1">
        <v>6</v>
      </c>
      <c r="G1614" s="1" t="s">
        <v>2529</v>
      </c>
      <c r="H1614" s="1" t="s">
        <v>4196</v>
      </c>
      <c r="I1614" s="1">
        <v>44</v>
      </c>
      <c r="L1614" s="1">
        <v>5</v>
      </c>
      <c r="M1614" s="1" t="s">
        <v>8684</v>
      </c>
      <c r="N1614" s="1" t="s">
        <v>8685</v>
      </c>
      <c r="S1614" s="1" t="s">
        <v>131</v>
      </c>
      <c r="T1614" s="1" t="s">
        <v>4263</v>
      </c>
      <c r="Y1614" s="1" t="s">
        <v>3986</v>
      </c>
      <c r="Z1614" s="1" t="s">
        <v>4435</v>
      </c>
      <c r="AC1614" s="1">
        <v>21</v>
      </c>
      <c r="AD1614" s="1" t="s">
        <v>2542</v>
      </c>
      <c r="AE1614" s="1" t="s">
        <v>5198</v>
      </c>
    </row>
    <row r="1615" spans="1:72" ht="13.5" customHeight="1">
      <c r="A1615" s="5" t="str">
        <f t="shared" si="82"/>
        <v>1861_화현내_0211</v>
      </c>
      <c r="B1615" s="1">
        <v>1861</v>
      </c>
      <c r="C1615" s="1" t="s">
        <v>9339</v>
      </c>
      <c r="D1615" s="1" t="s">
        <v>9340</v>
      </c>
      <c r="E1615" s="1">
        <v>1614</v>
      </c>
      <c r="F1615" s="1">
        <v>6</v>
      </c>
      <c r="G1615" s="1" t="s">
        <v>2529</v>
      </c>
      <c r="H1615" s="1" t="s">
        <v>4196</v>
      </c>
      <c r="I1615" s="1">
        <v>45</v>
      </c>
      <c r="J1615" s="1" t="s">
        <v>3987</v>
      </c>
      <c r="K1615" s="1" t="s">
        <v>7426</v>
      </c>
      <c r="L1615" s="1">
        <v>1</v>
      </c>
      <c r="M1615" s="1" t="s">
        <v>8686</v>
      </c>
      <c r="N1615" s="1" t="s">
        <v>8687</v>
      </c>
      <c r="T1615" s="1" t="s">
        <v>8817</v>
      </c>
      <c r="U1615" s="1" t="s">
        <v>110</v>
      </c>
      <c r="V1615" s="1" t="s">
        <v>4271</v>
      </c>
      <c r="W1615" s="1" t="s">
        <v>139</v>
      </c>
      <c r="X1615" s="1" t="s">
        <v>9197</v>
      </c>
      <c r="Y1615" s="1" t="s">
        <v>666</v>
      </c>
      <c r="Z1615" s="1" t="s">
        <v>4434</v>
      </c>
      <c r="AD1615" s="1" t="s">
        <v>519</v>
      </c>
      <c r="AE1615" s="1" t="s">
        <v>5231</v>
      </c>
      <c r="AJ1615" s="1" t="s">
        <v>17</v>
      </c>
      <c r="AK1615" s="1" t="s">
        <v>5254</v>
      </c>
      <c r="AL1615" s="1" t="s">
        <v>141</v>
      </c>
      <c r="AM1615" s="1" t="s">
        <v>5296</v>
      </c>
      <c r="AT1615" s="1" t="s">
        <v>110</v>
      </c>
      <c r="AU1615" s="1" t="s">
        <v>4271</v>
      </c>
      <c r="AV1615" s="1" t="s">
        <v>3255</v>
      </c>
      <c r="AW1615" s="1" t="s">
        <v>4616</v>
      </c>
      <c r="BG1615" s="1" t="s">
        <v>110</v>
      </c>
      <c r="BH1615" s="1" t="s">
        <v>4271</v>
      </c>
      <c r="BI1615" s="1" t="s">
        <v>3256</v>
      </c>
      <c r="BJ1615" s="1" t="s">
        <v>5511</v>
      </c>
      <c r="BK1615" s="1" t="s">
        <v>110</v>
      </c>
      <c r="BL1615" s="1" t="s">
        <v>4271</v>
      </c>
      <c r="BM1615" s="1" t="s">
        <v>361</v>
      </c>
      <c r="BN1615" s="1" t="s">
        <v>5394</v>
      </c>
      <c r="BO1615" s="1" t="s">
        <v>105</v>
      </c>
      <c r="BP1615" s="1" t="s">
        <v>4280</v>
      </c>
      <c r="BQ1615" s="1" t="s">
        <v>3257</v>
      </c>
      <c r="BR1615" s="1" t="s">
        <v>7539</v>
      </c>
      <c r="BS1615" s="1" t="s">
        <v>88</v>
      </c>
      <c r="BT1615" s="1" t="s">
        <v>7489</v>
      </c>
    </row>
    <row r="1616" spans="1:72" ht="13.5" customHeight="1">
      <c r="A1616" s="5" t="str">
        <f t="shared" si="82"/>
        <v>1861_화현내_0211</v>
      </c>
      <c r="B1616" s="1">
        <v>1861</v>
      </c>
      <c r="C1616" s="1" t="s">
        <v>9339</v>
      </c>
      <c r="D1616" s="1" t="s">
        <v>9340</v>
      </c>
      <c r="E1616" s="1">
        <v>1615</v>
      </c>
      <c r="F1616" s="1">
        <v>6</v>
      </c>
      <c r="G1616" s="1" t="s">
        <v>2529</v>
      </c>
      <c r="H1616" s="1" t="s">
        <v>4196</v>
      </c>
      <c r="I1616" s="1">
        <v>45</v>
      </c>
      <c r="L1616" s="1">
        <v>1</v>
      </c>
      <c r="M1616" s="1" t="s">
        <v>8686</v>
      </c>
      <c r="N1616" s="1" t="s">
        <v>8687</v>
      </c>
      <c r="S1616" s="1" t="s">
        <v>49</v>
      </c>
      <c r="T1616" s="1" t="s">
        <v>967</v>
      </c>
      <c r="W1616" s="1" t="s">
        <v>97</v>
      </c>
      <c r="X1616" s="1" t="s">
        <v>8818</v>
      </c>
      <c r="Y1616" s="1" t="s">
        <v>10</v>
      </c>
      <c r="Z1616" s="1" t="s">
        <v>4364</v>
      </c>
      <c r="AC1616" s="1">
        <v>35</v>
      </c>
      <c r="AD1616" s="1" t="s">
        <v>205</v>
      </c>
      <c r="AE1616" s="1" t="s">
        <v>5214</v>
      </c>
      <c r="AJ1616" s="1" t="s">
        <v>17</v>
      </c>
      <c r="AK1616" s="1" t="s">
        <v>5254</v>
      </c>
      <c r="AL1616" s="1" t="s">
        <v>125</v>
      </c>
      <c r="AM1616" s="1" t="s">
        <v>5270</v>
      </c>
      <c r="AT1616" s="1" t="s">
        <v>105</v>
      </c>
      <c r="AU1616" s="1" t="s">
        <v>4280</v>
      </c>
      <c r="AV1616" s="1" t="s">
        <v>3988</v>
      </c>
      <c r="AW1616" s="1" t="s">
        <v>5398</v>
      </c>
      <c r="BG1616" s="1" t="s">
        <v>105</v>
      </c>
      <c r="BH1616" s="1" t="s">
        <v>4280</v>
      </c>
      <c r="BI1616" s="1" t="s">
        <v>3989</v>
      </c>
      <c r="BJ1616" s="1" t="s">
        <v>6004</v>
      </c>
      <c r="BK1616" s="1" t="s">
        <v>105</v>
      </c>
      <c r="BL1616" s="1" t="s">
        <v>4280</v>
      </c>
      <c r="BM1616" s="1" t="s">
        <v>3990</v>
      </c>
      <c r="BN1616" s="1" t="s">
        <v>6494</v>
      </c>
      <c r="BO1616" s="1" t="s">
        <v>105</v>
      </c>
      <c r="BP1616" s="1" t="s">
        <v>4280</v>
      </c>
      <c r="BQ1616" s="1" t="s">
        <v>3991</v>
      </c>
      <c r="BR1616" s="1" t="s">
        <v>6897</v>
      </c>
      <c r="BS1616" s="1" t="s">
        <v>41</v>
      </c>
      <c r="BT1616" s="1" t="s">
        <v>5259</v>
      </c>
    </row>
    <row r="1617" spans="1:31" ht="13.5" customHeight="1">
      <c r="A1617" s="5" t="str">
        <f t="shared" si="82"/>
        <v>1861_화현내_0211</v>
      </c>
      <c r="B1617" s="1">
        <v>1861</v>
      </c>
      <c r="C1617" s="1" t="s">
        <v>9339</v>
      </c>
      <c r="D1617" s="1" t="s">
        <v>9340</v>
      </c>
      <c r="E1617" s="1">
        <v>1616</v>
      </c>
      <c r="F1617" s="1">
        <v>6</v>
      </c>
      <c r="G1617" s="1" t="s">
        <v>2529</v>
      </c>
      <c r="H1617" s="1" t="s">
        <v>4196</v>
      </c>
      <c r="I1617" s="1">
        <v>45</v>
      </c>
      <c r="L1617" s="1">
        <v>1</v>
      </c>
      <c r="M1617" s="1" t="s">
        <v>8686</v>
      </c>
      <c r="N1617" s="1" t="s">
        <v>8687</v>
      </c>
      <c r="S1617" s="1" t="s">
        <v>181</v>
      </c>
      <c r="T1617" s="1" t="s">
        <v>4259</v>
      </c>
      <c r="Y1617" s="1" t="s">
        <v>1073</v>
      </c>
      <c r="Z1617" s="1" t="s">
        <v>4433</v>
      </c>
      <c r="AC1617" s="1">
        <v>15</v>
      </c>
      <c r="AD1617" s="1" t="s">
        <v>700</v>
      </c>
      <c r="AE1617" s="1" t="s">
        <v>5224</v>
      </c>
    </row>
    <row r="1618" spans="1:72" ht="13.5" customHeight="1">
      <c r="A1618" s="5" t="str">
        <f t="shared" si="82"/>
        <v>1861_화현내_0211</v>
      </c>
      <c r="B1618" s="1">
        <v>1861</v>
      </c>
      <c r="C1618" s="1" t="s">
        <v>9339</v>
      </c>
      <c r="D1618" s="1" t="s">
        <v>9340</v>
      </c>
      <c r="E1618" s="1">
        <v>1617</v>
      </c>
      <c r="F1618" s="1">
        <v>6</v>
      </c>
      <c r="G1618" s="1" t="s">
        <v>2529</v>
      </c>
      <c r="H1618" s="1" t="s">
        <v>4196</v>
      </c>
      <c r="I1618" s="1">
        <v>45</v>
      </c>
      <c r="L1618" s="1">
        <v>2</v>
      </c>
      <c r="M1618" s="1" t="s">
        <v>8688</v>
      </c>
      <c r="N1618" s="1" t="s">
        <v>8689</v>
      </c>
      <c r="T1618" s="1" t="s">
        <v>8825</v>
      </c>
      <c r="U1618" s="1" t="s">
        <v>110</v>
      </c>
      <c r="V1618" s="1" t="s">
        <v>4271</v>
      </c>
      <c r="W1618" s="1" t="s">
        <v>139</v>
      </c>
      <c r="X1618" s="1" t="s">
        <v>9133</v>
      </c>
      <c r="Y1618" s="1" t="s">
        <v>3992</v>
      </c>
      <c r="Z1618" s="1" t="s">
        <v>4432</v>
      </c>
      <c r="AC1618" s="1">
        <v>58</v>
      </c>
      <c r="AD1618" s="1" t="s">
        <v>433</v>
      </c>
      <c r="AE1618" s="1" t="s">
        <v>5199</v>
      </c>
      <c r="AJ1618" s="1" t="s">
        <v>17</v>
      </c>
      <c r="AK1618" s="1" t="s">
        <v>5254</v>
      </c>
      <c r="AL1618" s="1" t="s">
        <v>141</v>
      </c>
      <c r="AM1618" s="1" t="s">
        <v>5296</v>
      </c>
      <c r="AT1618" s="1" t="s">
        <v>110</v>
      </c>
      <c r="AU1618" s="1" t="s">
        <v>4271</v>
      </c>
      <c r="AV1618" s="1" t="s">
        <v>3993</v>
      </c>
      <c r="AW1618" s="1" t="s">
        <v>5397</v>
      </c>
      <c r="BG1618" s="1" t="s">
        <v>110</v>
      </c>
      <c r="BH1618" s="1" t="s">
        <v>4271</v>
      </c>
      <c r="BI1618" s="1" t="s">
        <v>1303</v>
      </c>
      <c r="BJ1618" s="1" t="s">
        <v>5475</v>
      </c>
      <c r="BK1618" s="1" t="s">
        <v>110</v>
      </c>
      <c r="BL1618" s="1" t="s">
        <v>4271</v>
      </c>
      <c r="BM1618" s="1" t="s">
        <v>3452</v>
      </c>
      <c r="BN1618" s="1" t="s">
        <v>6493</v>
      </c>
      <c r="BO1618" s="1" t="s">
        <v>110</v>
      </c>
      <c r="BP1618" s="1" t="s">
        <v>4271</v>
      </c>
      <c r="BQ1618" s="1" t="s">
        <v>3994</v>
      </c>
      <c r="BR1618" s="1" t="s">
        <v>7714</v>
      </c>
      <c r="BS1618" s="1" t="s">
        <v>2892</v>
      </c>
      <c r="BT1618" s="1" t="s">
        <v>5275</v>
      </c>
    </row>
    <row r="1619" spans="1:72" ht="13.5" customHeight="1">
      <c r="A1619" s="5" t="str">
        <f t="shared" si="82"/>
        <v>1861_화현내_0211</v>
      </c>
      <c r="B1619" s="1">
        <v>1861</v>
      </c>
      <c r="C1619" s="1" t="s">
        <v>9339</v>
      </c>
      <c r="D1619" s="1" t="s">
        <v>9340</v>
      </c>
      <c r="E1619" s="1">
        <v>1618</v>
      </c>
      <c r="F1619" s="1">
        <v>6</v>
      </c>
      <c r="G1619" s="1" t="s">
        <v>2529</v>
      </c>
      <c r="H1619" s="1" t="s">
        <v>4196</v>
      </c>
      <c r="I1619" s="1">
        <v>45</v>
      </c>
      <c r="L1619" s="1">
        <v>2</v>
      </c>
      <c r="M1619" s="1" t="s">
        <v>8688</v>
      </c>
      <c r="N1619" s="1" t="s">
        <v>8689</v>
      </c>
      <c r="S1619" s="1" t="s">
        <v>49</v>
      </c>
      <c r="T1619" s="1" t="s">
        <v>967</v>
      </c>
      <c r="W1619" s="1" t="s">
        <v>219</v>
      </c>
      <c r="X1619" s="1" t="s">
        <v>4346</v>
      </c>
      <c r="Y1619" s="1" t="s">
        <v>10</v>
      </c>
      <c r="Z1619" s="1" t="s">
        <v>4364</v>
      </c>
      <c r="AC1619" s="1">
        <v>48</v>
      </c>
      <c r="AD1619" s="1" t="s">
        <v>83</v>
      </c>
      <c r="AE1619" s="1" t="s">
        <v>5209</v>
      </c>
      <c r="AJ1619" s="1" t="s">
        <v>17</v>
      </c>
      <c r="AK1619" s="1" t="s">
        <v>5254</v>
      </c>
      <c r="AL1619" s="1" t="s">
        <v>141</v>
      </c>
      <c r="AM1619" s="1" t="s">
        <v>5296</v>
      </c>
      <c r="AT1619" s="1" t="s">
        <v>110</v>
      </c>
      <c r="AU1619" s="1" t="s">
        <v>4271</v>
      </c>
      <c r="AV1619" s="1" t="s">
        <v>873</v>
      </c>
      <c r="AW1619" s="1" t="s">
        <v>4391</v>
      </c>
      <c r="BG1619" s="1" t="s">
        <v>110</v>
      </c>
      <c r="BH1619" s="1" t="s">
        <v>4271</v>
      </c>
      <c r="BI1619" s="1" t="s">
        <v>3995</v>
      </c>
      <c r="BJ1619" s="1" t="s">
        <v>4553</v>
      </c>
      <c r="BK1619" s="1" t="s">
        <v>110</v>
      </c>
      <c r="BL1619" s="1" t="s">
        <v>4271</v>
      </c>
      <c r="BM1619" s="1" t="s">
        <v>3217</v>
      </c>
      <c r="BN1619" s="1" t="s">
        <v>6107</v>
      </c>
      <c r="BO1619" s="1" t="s">
        <v>105</v>
      </c>
      <c r="BP1619" s="1" t="s">
        <v>4280</v>
      </c>
      <c r="BQ1619" s="1" t="s">
        <v>3996</v>
      </c>
      <c r="BR1619" s="1" t="s">
        <v>6896</v>
      </c>
      <c r="BS1619" s="1" t="s">
        <v>388</v>
      </c>
      <c r="BT1619" s="1" t="s">
        <v>5267</v>
      </c>
    </row>
    <row r="1620" spans="1:29" ht="13.5" customHeight="1">
      <c r="A1620" s="5" t="str">
        <f t="shared" si="82"/>
        <v>1861_화현내_0211</v>
      </c>
      <c r="B1620" s="1">
        <v>1861</v>
      </c>
      <c r="C1620" s="1" t="s">
        <v>9339</v>
      </c>
      <c r="D1620" s="1" t="s">
        <v>9340</v>
      </c>
      <c r="E1620" s="1">
        <v>1619</v>
      </c>
      <c r="F1620" s="1">
        <v>6</v>
      </c>
      <c r="G1620" s="1" t="s">
        <v>2529</v>
      </c>
      <c r="H1620" s="1" t="s">
        <v>4196</v>
      </c>
      <c r="I1620" s="1">
        <v>45</v>
      </c>
      <c r="L1620" s="1">
        <v>2</v>
      </c>
      <c r="M1620" s="1" t="s">
        <v>8688</v>
      </c>
      <c r="N1620" s="1" t="s">
        <v>8689</v>
      </c>
      <c r="S1620" s="1" t="s">
        <v>181</v>
      </c>
      <c r="T1620" s="1" t="s">
        <v>4259</v>
      </c>
      <c r="Y1620" s="1" t="s">
        <v>3997</v>
      </c>
      <c r="Z1620" s="1" t="s">
        <v>4431</v>
      </c>
      <c r="AC1620" s="1">
        <v>23</v>
      </c>
    </row>
    <row r="1621" spans="1:31" ht="13.5" customHeight="1">
      <c r="A1621" s="5" t="str">
        <f t="shared" si="82"/>
        <v>1861_화현내_0211</v>
      </c>
      <c r="B1621" s="1">
        <v>1861</v>
      </c>
      <c r="C1621" s="1" t="s">
        <v>9339</v>
      </c>
      <c r="D1621" s="1" t="s">
        <v>9340</v>
      </c>
      <c r="E1621" s="1">
        <v>1620</v>
      </c>
      <c r="F1621" s="1">
        <v>6</v>
      </c>
      <c r="G1621" s="1" t="s">
        <v>2529</v>
      </c>
      <c r="H1621" s="1" t="s">
        <v>4196</v>
      </c>
      <c r="I1621" s="1">
        <v>45</v>
      </c>
      <c r="L1621" s="1">
        <v>2</v>
      </c>
      <c r="M1621" s="1" t="s">
        <v>8688</v>
      </c>
      <c r="N1621" s="1" t="s">
        <v>8689</v>
      </c>
      <c r="S1621" s="1" t="s">
        <v>181</v>
      </c>
      <c r="T1621" s="1" t="s">
        <v>4259</v>
      </c>
      <c r="Y1621" s="1" t="s">
        <v>1105</v>
      </c>
      <c r="Z1621" s="1" t="s">
        <v>4430</v>
      </c>
      <c r="AC1621" s="1">
        <v>15</v>
      </c>
      <c r="AD1621" s="1" t="s">
        <v>700</v>
      </c>
      <c r="AE1621" s="1" t="s">
        <v>5224</v>
      </c>
    </row>
    <row r="1622" spans="1:72" ht="13.5" customHeight="1">
      <c r="A1622" s="5" t="str">
        <f t="shared" si="82"/>
        <v>1861_화현내_0211</v>
      </c>
      <c r="B1622" s="1">
        <v>1861</v>
      </c>
      <c r="C1622" s="1" t="s">
        <v>9339</v>
      </c>
      <c r="D1622" s="1" t="s">
        <v>9340</v>
      </c>
      <c r="E1622" s="1">
        <v>1621</v>
      </c>
      <c r="F1622" s="1">
        <v>6</v>
      </c>
      <c r="G1622" s="1" t="s">
        <v>2529</v>
      </c>
      <c r="H1622" s="1" t="s">
        <v>4196</v>
      </c>
      <c r="I1622" s="1">
        <v>45</v>
      </c>
      <c r="L1622" s="1">
        <v>3</v>
      </c>
      <c r="M1622" s="1" t="s">
        <v>8690</v>
      </c>
      <c r="N1622" s="1" t="s">
        <v>8691</v>
      </c>
      <c r="T1622" s="1" t="s">
        <v>8871</v>
      </c>
      <c r="U1622" s="1" t="s">
        <v>110</v>
      </c>
      <c r="V1622" s="1" t="s">
        <v>4271</v>
      </c>
      <c r="W1622" s="1" t="s">
        <v>139</v>
      </c>
      <c r="X1622" s="1" t="s">
        <v>9219</v>
      </c>
      <c r="Y1622" s="1" t="s">
        <v>3998</v>
      </c>
      <c r="Z1622" s="1" t="s">
        <v>4429</v>
      </c>
      <c r="AC1622" s="1">
        <v>40</v>
      </c>
      <c r="AD1622" s="1" t="s">
        <v>40</v>
      </c>
      <c r="AE1622" s="1" t="s">
        <v>5219</v>
      </c>
      <c r="AJ1622" s="1" t="s">
        <v>17</v>
      </c>
      <c r="AK1622" s="1" t="s">
        <v>5254</v>
      </c>
      <c r="AL1622" s="1" t="s">
        <v>141</v>
      </c>
      <c r="AM1622" s="1" t="s">
        <v>5296</v>
      </c>
      <c r="AT1622" s="1" t="s">
        <v>110</v>
      </c>
      <c r="AU1622" s="1" t="s">
        <v>4271</v>
      </c>
      <c r="AV1622" s="1" t="s">
        <v>3528</v>
      </c>
      <c r="AW1622" s="1" t="s">
        <v>5396</v>
      </c>
      <c r="BG1622" s="1" t="s">
        <v>110</v>
      </c>
      <c r="BH1622" s="1" t="s">
        <v>4271</v>
      </c>
      <c r="BI1622" s="1" t="s">
        <v>1170</v>
      </c>
      <c r="BJ1622" s="1" t="s">
        <v>7452</v>
      </c>
      <c r="BK1622" s="1" t="s">
        <v>855</v>
      </c>
      <c r="BL1622" s="1" t="s">
        <v>5338</v>
      </c>
      <c r="BM1622" s="1" t="s">
        <v>2922</v>
      </c>
      <c r="BN1622" s="1" t="s">
        <v>4352</v>
      </c>
      <c r="BO1622" s="1" t="s">
        <v>105</v>
      </c>
      <c r="BP1622" s="1" t="s">
        <v>4280</v>
      </c>
      <c r="BQ1622" s="1" t="s">
        <v>3999</v>
      </c>
      <c r="BR1622" s="1" t="s">
        <v>7553</v>
      </c>
      <c r="BS1622" s="1" t="s">
        <v>88</v>
      </c>
      <c r="BT1622" s="1" t="s">
        <v>7489</v>
      </c>
    </row>
    <row r="1623" spans="1:72" ht="13.5" customHeight="1">
      <c r="A1623" s="5" t="str">
        <f t="shared" si="82"/>
        <v>1861_화현내_0211</v>
      </c>
      <c r="B1623" s="1">
        <v>1861</v>
      </c>
      <c r="C1623" s="1" t="s">
        <v>9339</v>
      </c>
      <c r="D1623" s="1" t="s">
        <v>9340</v>
      </c>
      <c r="E1623" s="1">
        <v>1622</v>
      </c>
      <c r="F1623" s="1">
        <v>6</v>
      </c>
      <c r="G1623" s="1" t="s">
        <v>2529</v>
      </c>
      <c r="H1623" s="1" t="s">
        <v>4196</v>
      </c>
      <c r="I1623" s="1">
        <v>45</v>
      </c>
      <c r="L1623" s="1">
        <v>3</v>
      </c>
      <c r="M1623" s="1" t="s">
        <v>8690</v>
      </c>
      <c r="N1623" s="1" t="s">
        <v>8691</v>
      </c>
      <c r="S1623" s="1" t="s">
        <v>49</v>
      </c>
      <c r="T1623" s="1" t="s">
        <v>967</v>
      </c>
      <c r="W1623" s="1" t="s">
        <v>4000</v>
      </c>
      <c r="X1623" s="1" t="s">
        <v>4351</v>
      </c>
      <c r="Y1623" s="1" t="s">
        <v>10</v>
      </c>
      <c r="Z1623" s="1" t="s">
        <v>4364</v>
      </c>
      <c r="AC1623" s="1">
        <v>34</v>
      </c>
      <c r="AD1623" s="1" t="s">
        <v>394</v>
      </c>
      <c r="AE1623" s="1" t="s">
        <v>5230</v>
      </c>
      <c r="AJ1623" s="1" t="s">
        <v>17</v>
      </c>
      <c r="AK1623" s="1" t="s">
        <v>5254</v>
      </c>
      <c r="AL1623" s="1" t="s">
        <v>2572</v>
      </c>
      <c r="AM1623" s="1" t="s">
        <v>5269</v>
      </c>
      <c r="AT1623" s="1" t="s">
        <v>105</v>
      </c>
      <c r="AU1623" s="1" t="s">
        <v>4280</v>
      </c>
      <c r="AV1623" s="1" t="s">
        <v>4001</v>
      </c>
      <c r="AW1623" s="1" t="s">
        <v>5395</v>
      </c>
      <c r="BG1623" s="1" t="s">
        <v>105</v>
      </c>
      <c r="BH1623" s="1" t="s">
        <v>4280</v>
      </c>
      <c r="BI1623" s="1" t="s">
        <v>319</v>
      </c>
      <c r="BJ1623" s="1" t="s">
        <v>5034</v>
      </c>
      <c r="BK1623" s="1" t="s">
        <v>105</v>
      </c>
      <c r="BL1623" s="1" t="s">
        <v>4280</v>
      </c>
      <c r="BM1623" s="1" t="s">
        <v>4002</v>
      </c>
      <c r="BN1623" s="1" t="s">
        <v>6492</v>
      </c>
      <c r="BO1623" s="1" t="s">
        <v>105</v>
      </c>
      <c r="BP1623" s="1" t="s">
        <v>4280</v>
      </c>
      <c r="BQ1623" s="1" t="s">
        <v>4003</v>
      </c>
      <c r="BR1623" s="1" t="s">
        <v>6895</v>
      </c>
      <c r="BS1623" s="1" t="s">
        <v>48</v>
      </c>
      <c r="BT1623" s="1" t="s">
        <v>5276</v>
      </c>
    </row>
    <row r="1624" spans="1:31" ht="13.5" customHeight="1">
      <c r="A1624" s="5" t="str">
        <f t="shared" si="82"/>
        <v>1861_화현내_0211</v>
      </c>
      <c r="B1624" s="1">
        <v>1861</v>
      </c>
      <c r="C1624" s="1" t="s">
        <v>9339</v>
      </c>
      <c r="D1624" s="1" t="s">
        <v>9340</v>
      </c>
      <c r="E1624" s="1">
        <v>1623</v>
      </c>
      <c r="F1624" s="1">
        <v>6</v>
      </c>
      <c r="G1624" s="1" t="s">
        <v>2529</v>
      </c>
      <c r="H1624" s="1" t="s">
        <v>4196</v>
      </c>
      <c r="I1624" s="1">
        <v>45</v>
      </c>
      <c r="L1624" s="1">
        <v>3</v>
      </c>
      <c r="M1624" s="1" t="s">
        <v>8690</v>
      </c>
      <c r="N1624" s="1" t="s">
        <v>8691</v>
      </c>
      <c r="S1624" s="1" t="s">
        <v>297</v>
      </c>
      <c r="T1624" s="1" t="s">
        <v>4258</v>
      </c>
      <c r="AC1624" s="1">
        <v>11</v>
      </c>
      <c r="AD1624" s="1" t="s">
        <v>116</v>
      </c>
      <c r="AE1624" s="1" t="s">
        <v>5229</v>
      </c>
    </row>
    <row r="1625" spans="1:72" ht="13.5" customHeight="1">
      <c r="A1625" s="5" t="str">
        <f t="shared" si="82"/>
        <v>1861_화현내_0211</v>
      </c>
      <c r="B1625" s="1">
        <v>1861</v>
      </c>
      <c r="C1625" s="1" t="s">
        <v>9339</v>
      </c>
      <c r="D1625" s="1" t="s">
        <v>9340</v>
      </c>
      <c r="E1625" s="1">
        <v>1624</v>
      </c>
      <c r="F1625" s="1">
        <v>6</v>
      </c>
      <c r="G1625" s="1" t="s">
        <v>2529</v>
      </c>
      <c r="H1625" s="1" t="s">
        <v>4196</v>
      </c>
      <c r="I1625" s="1">
        <v>45</v>
      </c>
      <c r="L1625" s="1">
        <v>4</v>
      </c>
      <c r="M1625" s="1" t="s">
        <v>3987</v>
      </c>
      <c r="N1625" s="1" t="s">
        <v>7426</v>
      </c>
      <c r="T1625" s="1" t="s">
        <v>8811</v>
      </c>
      <c r="U1625" s="1" t="s">
        <v>110</v>
      </c>
      <c r="V1625" s="1" t="s">
        <v>4271</v>
      </c>
      <c r="W1625" s="1" t="s">
        <v>139</v>
      </c>
      <c r="X1625" s="1" t="s">
        <v>9318</v>
      </c>
      <c r="Y1625" s="1" t="s">
        <v>3178</v>
      </c>
      <c r="Z1625" s="1" t="s">
        <v>4428</v>
      </c>
      <c r="AC1625" s="1">
        <v>56</v>
      </c>
      <c r="AD1625" s="1" t="s">
        <v>655</v>
      </c>
      <c r="AE1625" s="1" t="s">
        <v>5223</v>
      </c>
      <c r="AJ1625" s="1" t="s">
        <v>17</v>
      </c>
      <c r="AK1625" s="1" t="s">
        <v>5254</v>
      </c>
      <c r="AL1625" s="1" t="s">
        <v>141</v>
      </c>
      <c r="AM1625" s="1" t="s">
        <v>5296</v>
      </c>
      <c r="AT1625" s="1" t="s">
        <v>110</v>
      </c>
      <c r="AU1625" s="1" t="s">
        <v>4271</v>
      </c>
      <c r="AV1625" s="1" t="s">
        <v>361</v>
      </c>
      <c r="AW1625" s="1" t="s">
        <v>5394</v>
      </c>
      <c r="BG1625" s="1" t="s">
        <v>110</v>
      </c>
      <c r="BH1625" s="1" t="s">
        <v>4271</v>
      </c>
      <c r="BI1625" s="1" t="s">
        <v>4004</v>
      </c>
      <c r="BJ1625" s="1" t="s">
        <v>6003</v>
      </c>
      <c r="BK1625" s="1" t="s">
        <v>110</v>
      </c>
      <c r="BL1625" s="1" t="s">
        <v>4271</v>
      </c>
      <c r="BM1625" s="1" t="s">
        <v>4005</v>
      </c>
      <c r="BN1625" s="1" t="s">
        <v>6491</v>
      </c>
      <c r="BO1625" s="1" t="s">
        <v>105</v>
      </c>
      <c r="BP1625" s="1" t="s">
        <v>4280</v>
      </c>
      <c r="BQ1625" s="1" t="s">
        <v>4006</v>
      </c>
      <c r="BR1625" s="1" t="s">
        <v>6894</v>
      </c>
      <c r="BS1625" s="1" t="s">
        <v>2572</v>
      </c>
      <c r="BT1625" s="1" t="s">
        <v>5269</v>
      </c>
    </row>
    <row r="1626" spans="1:72" ht="13.5" customHeight="1">
      <c r="A1626" s="5" t="str">
        <f t="shared" si="82"/>
        <v>1861_화현내_0211</v>
      </c>
      <c r="B1626" s="1">
        <v>1861</v>
      </c>
      <c r="C1626" s="1" t="s">
        <v>9339</v>
      </c>
      <c r="D1626" s="1" t="s">
        <v>9340</v>
      </c>
      <c r="E1626" s="1">
        <v>1625</v>
      </c>
      <c r="F1626" s="1">
        <v>6</v>
      </c>
      <c r="G1626" s="1" t="s">
        <v>2529</v>
      </c>
      <c r="H1626" s="1" t="s">
        <v>4196</v>
      </c>
      <c r="I1626" s="1">
        <v>45</v>
      </c>
      <c r="L1626" s="1">
        <v>4</v>
      </c>
      <c r="M1626" s="1" t="s">
        <v>3987</v>
      </c>
      <c r="N1626" s="1" t="s">
        <v>7426</v>
      </c>
      <c r="S1626" s="1" t="s">
        <v>49</v>
      </c>
      <c r="T1626" s="1" t="s">
        <v>967</v>
      </c>
      <c r="W1626" s="1" t="s">
        <v>267</v>
      </c>
      <c r="X1626" s="1" t="s">
        <v>4342</v>
      </c>
      <c r="Y1626" s="1" t="s">
        <v>10</v>
      </c>
      <c r="Z1626" s="1" t="s">
        <v>4364</v>
      </c>
      <c r="AC1626" s="1">
        <v>41</v>
      </c>
      <c r="AD1626" s="1" t="s">
        <v>299</v>
      </c>
      <c r="AE1626" s="1" t="s">
        <v>5202</v>
      </c>
      <c r="AJ1626" s="1" t="s">
        <v>17</v>
      </c>
      <c r="AK1626" s="1" t="s">
        <v>5254</v>
      </c>
      <c r="AL1626" s="1" t="s">
        <v>104</v>
      </c>
      <c r="AM1626" s="1" t="s">
        <v>5261</v>
      </c>
      <c r="AT1626" s="1" t="s">
        <v>110</v>
      </c>
      <c r="AU1626" s="1" t="s">
        <v>4271</v>
      </c>
      <c r="AV1626" s="1" t="s">
        <v>3867</v>
      </c>
      <c r="AW1626" s="1" t="s">
        <v>5393</v>
      </c>
      <c r="BG1626" s="1" t="s">
        <v>110</v>
      </c>
      <c r="BH1626" s="1" t="s">
        <v>4271</v>
      </c>
      <c r="BI1626" s="1" t="s">
        <v>3868</v>
      </c>
      <c r="BJ1626" s="1" t="s">
        <v>6002</v>
      </c>
      <c r="BK1626" s="1" t="s">
        <v>1304</v>
      </c>
      <c r="BL1626" s="1" t="s">
        <v>5334</v>
      </c>
      <c r="BM1626" s="1" t="s">
        <v>3173</v>
      </c>
      <c r="BN1626" s="1" t="s">
        <v>6120</v>
      </c>
      <c r="BO1626" s="1" t="s">
        <v>110</v>
      </c>
      <c r="BP1626" s="1" t="s">
        <v>4271</v>
      </c>
      <c r="BQ1626" s="1" t="s">
        <v>4007</v>
      </c>
      <c r="BR1626" s="1" t="s">
        <v>7627</v>
      </c>
      <c r="BS1626" s="1" t="s">
        <v>88</v>
      </c>
      <c r="BT1626" s="1" t="s">
        <v>7489</v>
      </c>
    </row>
    <row r="1627" spans="1:29" ht="13.5" customHeight="1">
      <c r="A1627" s="5" t="str">
        <f t="shared" si="82"/>
        <v>1861_화현내_0211</v>
      </c>
      <c r="B1627" s="1">
        <v>1861</v>
      </c>
      <c r="C1627" s="1" t="s">
        <v>9339</v>
      </c>
      <c r="D1627" s="1" t="s">
        <v>9340</v>
      </c>
      <c r="E1627" s="1">
        <v>1626</v>
      </c>
      <c r="F1627" s="1">
        <v>6</v>
      </c>
      <c r="G1627" s="1" t="s">
        <v>2529</v>
      </c>
      <c r="H1627" s="1" t="s">
        <v>4196</v>
      </c>
      <c r="I1627" s="1">
        <v>45</v>
      </c>
      <c r="L1627" s="1">
        <v>4</v>
      </c>
      <c r="M1627" s="1" t="s">
        <v>3987</v>
      </c>
      <c r="N1627" s="1" t="s">
        <v>7426</v>
      </c>
      <c r="S1627" s="1" t="s">
        <v>181</v>
      </c>
      <c r="T1627" s="1" t="s">
        <v>4259</v>
      </c>
      <c r="Y1627" s="1" t="s">
        <v>4008</v>
      </c>
      <c r="Z1627" s="1" t="s">
        <v>4427</v>
      </c>
      <c r="AC1627" s="1">
        <v>21</v>
      </c>
    </row>
    <row r="1628" spans="1:31" ht="13.5" customHeight="1">
      <c r="A1628" s="5" t="str">
        <f t="shared" si="82"/>
        <v>1861_화현내_0211</v>
      </c>
      <c r="B1628" s="1">
        <v>1861</v>
      </c>
      <c r="C1628" s="1" t="s">
        <v>9339</v>
      </c>
      <c r="D1628" s="1" t="s">
        <v>9340</v>
      </c>
      <c r="E1628" s="1">
        <v>1627</v>
      </c>
      <c r="F1628" s="1">
        <v>6</v>
      </c>
      <c r="G1628" s="1" t="s">
        <v>2529</v>
      </c>
      <c r="H1628" s="1" t="s">
        <v>4196</v>
      </c>
      <c r="I1628" s="1">
        <v>45</v>
      </c>
      <c r="L1628" s="1">
        <v>4</v>
      </c>
      <c r="M1628" s="1" t="s">
        <v>3987</v>
      </c>
      <c r="N1628" s="1" t="s">
        <v>7426</v>
      </c>
      <c r="S1628" s="1" t="s">
        <v>181</v>
      </c>
      <c r="T1628" s="1" t="s">
        <v>4259</v>
      </c>
      <c r="Y1628" s="1" t="s">
        <v>4009</v>
      </c>
      <c r="Z1628" s="1" t="s">
        <v>4426</v>
      </c>
      <c r="AC1628" s="1">
        <v>18</v>
      </c>
      <c r="AD1628" s="1" t="s">
        <v>188</v>
      </c>
      <c r="AE1628" s="1" t="s">
        <v>5193</v>
      </c>
    </row>
    <row r="1629" spans="1:72" ht="13.5" customHeight="1">
      <c r="A1629" s="5" t="str">
        <f t="shared" si="82"/>
        <v>1861_화현내_0211</v>
      </c>
      <c r="B1629" s="1">
        <v>1861</v>
      </c>
      <c r="C1629" s="1" t="s">
        <v>9339</v>
      </c>
      <c r="D1629" s="1" t="s">
        <v>9340</v>
      </c>
      <c r="E1629" s="1">
        <v>1628</v>
      </c>
      <c r="F1629" s="1">
        <v>6</v>
      </c>
      <c r="G1629" s="1" t="s">
        <v>2529</v>
      </c>
      <c r="H1629" s="1" t="s">
        <v>4196</v>
      </c>
      <c r="I1629" s="1">
        <v>45</v>
      </c>
      <c r="L1629" s="1">
        <v>5</v>
      </c>
      <c r="M1629" s="1" t="s">
        <v>8692</v>
      </c>
      <c r="N1629" s="1" t="s">
        <v>8693</v>
      </c>
      <c r="T1629" s="1" t="s">
        <v>9259</v>
      </c>
      <c r="U1629" s="1" t="s">
        <v>110</v>
      </c>
      <c r="V1629" s="1" t="s">
        <v>4271</v>
      </c>
      <c r="W1629" s="1" t="s">
        <v>97</v>
      </c>
      <c r="X1629" s="1" t="s">
        <v>9319</v>
      </c>
      <c r="Y1629" s="1" t="s">
        <v>577</v>
      </c>
      <c r="Z1629" s="1" t="s">
        <v>4425</v>
      </c>
      <c r="AC1629" s="1">
        <v>44</v>
      </c>
      <c r="AD1629" s="1" t="s">
        <v>65</v>
      </c>
      <c r="AE1629" s="1" t="s">
        <v>5142</v>
      </c>
      <c r="AJ1629" s="1" t="s">
        <v>17</v>
      </c>
      <c r="AK1629" s="1" t="s">
        <v>5254</v>
      </c>
      <c r="AL1629" s="1" t="s">
        <v>88</v>
      </c>
      <c r="AM1629" s="1" t="s">
        <v>7489</v>
      </c>
      <c r="AT1629" s="1" t="s">
        <v>110</v>
      </c>
      <c r="AU1629" s="1" t="s">
        <v>4271</v>
      </c>
      <c r="AV1629" s="1" t="s">
        <v>1976</v>
      </c>
      <c r="AW1629" s="1" t="s">
        <v>5392</v>
      </c>
      <c r="BG1629" s="1" t="s">
        <v>110</v>
      </c>
      <c r="BH1629" s="1" t="s">
        <v>4271</v>
      </c>
      <c r="BI1629" s="1" t="s">
        <v>4010</v>
      </c>
      <c r="BJ1629" s="1" t="s">
        <v>6001</v>
      </c>
      <c r="BK1629" s="1" t="s">
        <v>110</v>
      </c>
      <c r="BL1629" s="1" t="s">
        <v>4271</v>
      </c>
      <c r="BM1629" s="1" t="s">
        <v>4011</v>
      </c>
      <c r="BN1629" s="1" t="s">
        <v>6490</v>
      </c>
      <c r="BO1629" s="1" t="s">
        <v>110</v>
      </c>
      <c r="BP1629" s="1" t="s">
        <v>4271</v>
      </c>
      <c r="BQ1629" s="1" t="s">
        <v>4012</v>
      </c>
      <c r="BR1629" s="1" t="s">
        <v>6893</v>
      </c>
      <c r="BS1629" s="1" t="s">
        <v>130</v>
      </c>
      <c r="BT1629" s="1" t="s">
        <v>5257</v>
      </c>
    </row>
    <row r="1630" spans="1:72" ht="13.5" customHeight="1">
      <c r="A1630" s="5" t="str">
        <f t="shared" si="82"/>
        <v>1861_화현내_0211</v>
      </c>
      <c r="B1630" s="1">
        <v>1861</v>
      </c>
      <c r="C1630" s="1" t="s">
        <v>9339</v>
      </c>
      <c r="D1630" s="1" t="s">
        <v>9340</v>
      </c>
      <c r="E1630" s="1">
        <v>1629</v>
      </c>
      <c r="F1630" s="1">
        <v>6</v>
      </c>
      <c r="G1630" s="1" t="s">
        <v>2529</v>
      </c>
      <c r="H1630" s="1" t="s">
        <v>4196</v>
      </c>
      <c r="I1630" s="1">
        <v>45</v>
      </c>
      <c r="L1630" s="1">
        <v>5</v>
      </c>
      <c r="M1630" s="1" t="s">
        <v>8692</v>
      </c>
      <c r="N1630" s="1" t="s">
        <v>8693</v>
      </c>
      <c r="S1630" s="1" t="s">
        <v>49</v>
      </c>
      <c r="T1630" s="1" t="s">
        <v>967</v>
      </c>
      <c r="W1630" s="1" t="s">
        <v>492</v>
      </c>
      <c r="X1630" s="1" t="s">
        <v>4350</v>
      </c>
      <c r="Y1630" s="1" t="s">
        <v>10</v>
      </c>
      <c r="Z1630" s="1" t="s">
        <v>4364</v>
      </c>
      <c r="AC1630" s="1">
        <v>44</v>
      </c>
      <c r="AD1630" s="1" t="s">
        <v>65</v>
      </c>
      <c r="AE1630" s="1" t="s">
        <v>5142</v>
      </c>
      <c r="AJ1630" s="1" t="s">
        <v>17</v>
      </c>
      <c r="AK1630" s="1" t="s">
        <v>5254</v>
      </c>
      <c r="AL1630" s="1" t="s">
        <v>104</v>
      </c>
      <c r="AM1630" s="1" t="s">
        <v>5261</v>
      </c>
      <c r="AT1630" s="1" t="s">
        <v>110</v>
      </c>
      <c r="AU1630" s="1" t="s">
        <v>4271</v>
      </c>
      <c r="AV1630" s="1" t="s">
        <v>4013</v>
      </c>
      <c r="AW1630" s="1" t="s">
        <v>5391</v>
      </c>
      <c r="BG1630" s="1" t="s">
        <v>110</v>
      </c>
      <c r="BH1630" s="1" t="s">
        <v>4271</v>
      </c>
      <c r="BI1630" s="1" t="s">
        <v>3719</v>
      </c>
      <c r="BJ1630" s="1" t="s">
        <v>6000</v>
      </c>
      <c r="BK1630" s="1" t="s">
        <v>110</v>
      </c>
      <c r="BL1630" s="1" t="s">
        <v>4271</v>
      </c>
      <c r="BM1630" s="1" t="s">
        <v>3091</v>
      </c>
      <c r="BN1630" s="1" t="s">
        <v>6055</v>
      </c>
      <c r="BO1630" s="1" t="s">
        <v>110</v>
      </c>
      <c r="BP1630" s="1" t="s">
        <v>4271</v>
      </c>
      <c r="BQ1630" s="1" t="s">
        <v>4014</v>
      </c>
      <c r="BR1630" s="1" t="s">
        <v>6892</v>
      </c>
      <c r="BS1630" s="1" t="s">
        <v>74</v>
      </c>
      <c r="BT1630" s="1" t="s">
        <v>4740</v>
      </c>
    </row>
    <row r="1631" spans="1:31" ht="13.5" customHeight="1">
      <c r="A1631" s="5" t="str">
        <f t="shared" si="82"/>
        <v>1861_화현내_0211</v>
      </c>
      <c r="B1631" s="1">
        <v>1861</v>
      </c>
      <c r="C1631" s="1" t="s">
        <v>9339</v>
      </c>
      <c r="D1631" s="1" t="s">
        <v>9340</v>
      </c>
      <c r="E1631" s="1">
        <v>1630</v>
      </c>
      <c r="F1631" s="1">
        <v>6</v>
      </c>
      <c r="G1631" s="1" t="s">
        <v>2529</v>
      </c>
      <c r="H1631" s="1" t="s">
        <v>4196</v>
      </c>
      <c r="I1631" s="1">
        <v>45</v>
      </c>
      <c r="L1631" s="1">
        <v>5</v>
      </c>
      <c r="M1631" s="1" t="s">
        <v>8692</v>
      </c>
      <c r="N1631" s="1" t="s">
        <v>8693</v>
      </c>
      <c r="S1631" s="1" t="s">
        <v>96</v>
      </c>
      <c r="T1631" s="1" t="s">
        <v>4261</v>
      </c>
      <c r="W1631" s="1" t="s">
        <v>135</v>
      </c>
      <c r="X1631" s="1" t="s">
        <v>9320</v>
      </c>
      <c r="Y1631" s="1" t="s">
        <v>10</v>
      </c>
      <c r="Z1631" s="1" t="s">
        <v>4364</v>
      </c>
      <c r="AC1631" s="1">
        <v>84</v>
      </c>
      <c r="AD1631" s="1" t="s">
        <v>279</v>
      </c>
      <c r="AE1631" s="1" t="s">
        <v>5228</v>
      </c>
    </row>
    <row r="1632" spans="1:72" ht="13.5" customHeight="1">
      <c r="A1632" s="5" t="str">
        <f aca="true" t="shared" si="83" ref="A1632:A1650">HYPERLINK("http://kyu.snu.ac.kr/sdhj/index.jsp?type=hj/GK14782_00IH_0001_0212.jpg","1861_화현내_0212")</f>
        <v>1861_화현내_0212</v>
      </c>
      <c r="B1632" s="1">
        <v>1861</v>
      </c>
      <c r="C1632" s="1" t="s">
        <v>9339</v>
      </c>
      <c r="D1632" s="1" t="s">
        <v>9340</v>
      </c>
      <c r="E1632" s="1">
        <v>1631</v>
      </c>
      <c r="F1632" s="1">
        <v>6</v>
      </c>
      <c r="G1632" s="1" t="s">
        <v>2529</v>
      </c>
      <c r="H1632" s="1" t="s">
        <v>4196</v>
      </c>
      <c r="I1632" s="1">
        <v>46</v>
      </c>
      <c r="J1632" s="1" t="s">
        <v>4015</v>
      </c>
      <c r="K1632" s="1" t="s">
        <v>7401</v>
      </c>
      <c r="L1632" s="1">
        <v>1</v>
      </c>
      <c r="M1632" s="1" t="s">
        <v>8694</v>
      </c>
      <c r="N1632" s="1" t="s">
        <v>8695</v>
      </c>
      <c r="T1632" s="1" t="s">
        <v>8819</v>
      </c>
      <c r="U1632" s="1" t="s">
        <v>110</v>
      </c>
      <c r="V1632" s="1" t="s">
        <v>4271</v>
      </c>
      <c r="W1632" s="1" t="s">
        <v>387</v>
      </c>
      <c r="X1632" s="1" t="s">
        <v>4344</v>
      </c>
      <c r="Y1632" s="1" t="s">
        <v>4016</v>
      </c>
      <c r="Z1632" s="1" t="s">
        <v>4424</v>
      </c>
      <c r="AC1632" s="1">
        <v>63</v>
      </c>
      <c r="AD1632" s="1" t="s">
        <v>254</v>
      </c>
      <c r="AE1632" s="1" t="s">
        <v>5200</v>
      </c>
      <c r="AJ1632" s="1" t="s">
        <v>17</v>
      </c>
      <c r="AK1632" s="1" t="s">
        <v>5254</v>
      </c>
      <c r="AL1632" s="1" t="s">
        <v>388</v>
      </c>
      <c r="AM1632" s="1" t="s">
        <v>5267</v>
      </c>
      <c r="AT1632" s="1" t="s">
        <v>110</v>
      </c>
      <c r="AU1632" s="1" t="s">
        <v>4271</v>
      </c>
      <c r="AV1632" s="1" t="s">
        <v>4017</v>
      </c>
      <c r="AW1632" s="1" t="s">
        <v>5390</v>
      </c>
      <c r="BG1632" s="1" t="s">
        <v>110</v>
      </c>
      <c r="BH1632" s="1" t="s">
        <v>4271</v>
      </c>
      <c r="BI1632" s="1" t="s">
        <v>4018</v>
      </c>
      <c r="BJ1632" s="1" t="s">
        <v>5980</v>
      </c>
      <c r="BK1632" s="1" t="s">
        <v>110</v>
      </c>
      <c r="BL1632" s="1" t="s">
        <v>4271</v>
      </c>
      <c r="BM1632" s="1" t="s">
        <v>733</v>
      </c>
      <c r="BN1632" s="1" t="s">
        <v>5082</v>
      </c>
      <c r="BO1632" s="1" t="s">
        <v>110</v>
      </c>
      <c r="BP1632" s="1" t="s">
        <v>4271</v>
      </c>
      <c r="BQ1632" s="1" t="s">
        <v>4019</v>
      </c>
      <c r="BR1632" s="1" t="s">
        <v>6891</v>
      </c>
      <c r="BS1632" s="1" t="s">
        <v>233</v>
      </c>
      <c r="BT1632" s="1" t="s">
        <v>5281</v>
      </c>
    </row>
    <row r="1633" spans="1:72" ht="13.5" customHeight="1">
      <c r="A1633" s="5" t="str">
        <f t="shared" si="83"/>
        <v>1861_화현내_0212</v>
      </c>
      <c r="B1633" s="1">
        <v>1861</v>
      </c>
      <c r="C1633" s="1" t="s">
        <v>9339</v>
      </c>
      <c r="D1633" s="1" t="s">
        <v>9340</v>
      </c>
      <c r="E1633" s="1">
        <v>1632</v>
      </c>
      <c r="F1633" s="1">
        <v>6</v>
      </c>
      <c r="G1633" s="1" t="s">
        <v>2529</v>
      </c>
      <c r="H1633" s="1" t="s">
        <v>4196</v>
      </c>
      <c r="I1633" s="1">
        <v>46</v>
      </c>
      <c r="L1633" s="1">
        <v>1</v>
      </c>
      <c r="M1633" s="1" t="s">
        <v>8694</v>
      </c>
      <c r="N1633" s="1" t="s">
        <v>8695</v>
      </c>
      <c r="S1633" s="1" t="s">
        <v>49</v>
      </c>
      <c r="T1633" s="1" t="s">
        <v>967</v>
      </c>
      <c r="W1633" s="1" t="s">
        <v>97</v>
      </c>
      <c r="X1633" s="1" t="s">
        <v>8857</v>
      </c>
      <c r="Y1633" s="1" t="s">
        <v>10</v>
      </c>
      <c r="Z1633" s="1" t="s">
        <v>4364</v>
      </c>
      <c r="AC1633" s="1">
        <v>63</v>
      </c>
      <c r="AD1633" s="1" t="s">
        <v>254</v>
      </c>
      <c r="AE1633" s="1" t="s">
        <v>5200</v>
      </c>
      <c r="AJ1633" s="1" t="s">
        <v>17</v>
      </c>
      <c r="AK1633" s="1" t="s">
        <v>5254</v>
      </c>
      <c r="AL1633" s="1" t="s">
        <v>88</v>
      </c>
      <c r="AM1633" s="1" t="s">
        <v>7489</v>
      </c>
      <c r="AT1633" s="1" t="s">
        <v>110</v>
      </c>
      <c r="AU1633" s="1" t="s">
        <v>4271</v>
      </c>
      <c r="AV1633" s="1" t="s">
        <v>4020</v>
      </c>
      <c r="AW1633" s="1" t="s">
        <v>5389</v>
      </c>
      <c r="BG1633" s="1" t="s">
        <v>110</v>
      </c>
      <c r="BH1633" s="1" t="s">
        <v>4271</v>
      </c>
      <c r="BI1633" s="1" t="s">
        <v>4021</v>
      </c>
      <c r="BJ1633" s="1" t="s">
        <v>5759</v>
      </c>
      <c r="BK1633" s="1" t="s">
        <v>110</v>
      </c>
      <c r="BL1633" s="1" t="s">
        <v>4271</v>
      </c>
      <c r="BM1633" s="1" t="s">
        <v>4022</v>
      </c>
      <c r="BN1633" s="1" t="s">
        <v>6489</v>
      </c>
      <c r="BO1633" s="1" t="s">
        <v>110</v>
      </c>
      <c r="BP1633" s="1" t="s">
        <v>4271</v>
      </c>
      <c r="BQ1633" s="1" t="s">
        <v>4023</v>
      </c>
      <c r="BR1633" s="1" t="s">
        <v>7780</v>
      </c>
      <c r="BS1633" s="1" t="s">
        <v>74</v>
      </c>
      <c r="BT1633" s="1" t="s">
        <v>4740</v>
      </c>
    </row>
    <row r="1634" spans="1:29" ht="13.5" customHeight="1">
      <c r="A1634" s="5" t="str">
        <f t="shared" si="83"/>
        <v>1861_화현내_0212</v>
      </c>
      <c r="B1634" s="1">
        <v>1861</v>
      </c>
      <c r="C1634" s="1" t="s">
        <v>9339</v>
      </c>
      <c r="D1634" s="1" t="s">
        <v>9340</v>
      </c>
      <c r="E1634" s="1">
        <v>1633</v>
      </c>
      <c r="F1634" s="1">
        <v>6</v>
      </c>
      <c r="G1634" s="1" t="s">
        <v>2529</v>
      </c>
      <c r="H1634" s="1" t="s">
        <v>4196</v>
      </c>
      <c r="I1634" s="1">
        <v>46</v>
      </c>
      <c r="L1634" s="1">
        <v>1</v>
      </c>
      <c r="M1634" s="1" t="s">
        <v>8694</v>
      </c>
      <c r="N1634" s="1" t="s">
        <v>8695</v>
      </c>
      <c r="S1634" s="1" t="s">
        <v>181</v>
      </c>
      <c r="T1634" s="1" t="s">
        <v>4259</v>
      </c>
      <c r="Y1634" s="1" t="s">
        <v>4024</v>
      </c>
      <c r="Z1634" s="1" t="s">
        <v>4423</v>
      </c>
      <c r="AC1634" s="1">
        <v>24</v>
      </c>
    </row>
    <row r="1635" spans="1:72" ht="13.5" customHeight="1">
      <c r="A1635" s="5" t="str">
        <f t="shared" si="83"/>
        <v>1861_화현내_0212</v>
      </c>
      <c r="B1635" s="1">
        <v>1861</v>
      </c>
      <c r="C1635" s="1" t="s">
        <v>9339</v>
      </c>
      <c r="D1635" s="1" t="s">
        <v>9340</v>
      </c>
      <c r="E1635" s="1">
        <v>1634</v>
      </c>
      <c r="F1635" s="1">
        <v>6</v>
      </c>
      <c r="G1635" s="1" t="s">
        <v>2529</v>
      </c>
      <c r="H1635" s="1" t="s">
        <v>4196</v>
      </c>
      <c r="I1635" s="1">
        <v>46</v>
      </c>
      <c r="L1635" s="1">
        <v>2</v>
      </c>
      <c r="M1635" s="1" t="s">
        <v>8696</v>
      </c>
      <c r="N1635" s="1" t="s">
        <v>8697</v>
      </c>
      <c r="T1635" s="1" t="s">
        <v>8806</v>
      </c>
      <c r="U1635" s="1" t="s">
        <v>110</v>
      </c>
      <c r="V1635" s="1" t="s">
        <v>4271</v>
      </c>
      <c r="W1635" s="1" t="s">
        <v>38</v>
      </c>
      <c r="X1635" s="1" t="s">
        <v>4338</v>
      </c>
      <c r="Y1635" s="1" t="s">
        <v>546</v>
      </c>
      <c r="Z1635" s="1" t="s">
        <v>4422</v>
      </c>
      <c r="AC1635" s="1">
        <v>74</v>
      </c>
      <c r="AD1635" s="1" t="s">
        <v>118</v>
      </c>
      <c r="AE1635" s="1" t="s">
        <v>5227</v>
      </c>
      <c r="AJ1635" s="1" t="s">
        <v>17</v>
      </c>
      <c r="AK1635" s="1" t="s">
        <v>5254</v>
      </c>
      <c r="AL1635" s="1" t="s">
        <v>41</v>
      </c>
      <c r="AM1635" s="1" t="s">
        <v>5259</v>
      </c>
      <c r="AT1635" s="1" t="s">
        <v>110</v>
      </c>
      <c r="AU1635" s="1" t="s">
        <v>4271</v>
      </c>
      <c r="AV1635" s="1" t="s">
        <v>3139</v>
      </c>
      <c r="AW1635" s="1" t="s">
        <v>4402</v>
      </c>
      <c r="BG1635" s="1" t="s">
        <v>110</v>
      </c>
      <c r="BH1635" s="1" t="s">
        <v>4271</v>
      </c>
      <c r="BI1635" s="1" t="s">
        <v>3901</v>
      </c>
      <c r="BJ1635" s="1" t="s">
        <v>5999</v>
      </c>
      <c r="BK1635" s="1" t="s">
        <v>110</v>
      </c>
      <c r="BL1635" s="1" t="s">
        <v>4271</v>
      </c>
      <c r="BM1635" s="1" t="s">
        <v>4025</v>
      </c>
      <c r="BN1635" s="1" t="s">
        <v>6488</v>
      </c>
      <c r="BO1635" s="1" t="s">
        <v>110</v>
      </c>
      <c r="BP1635" s="1" t="s">
        <v>4271</v>
      </c>
      <c r="BQ1635" s="1" t="s">
        <v>4026</v>
      </c>
      <c r="BR1635" s="1" t="s">
        <v>7646</v>
      </c>
      <c r="BS1635" s="1" t="s">
        <v>88</v>
      </c>
      <c r="BT1635" s="1" t="s">
        <v>7489</v>
      </c>
    </row>
    <row r="1636" spans="1:72" ht="13.5" customHeight="1">
      <c r="A1636" s="5" t="str">
        <f t="shared" si="83"/>
        <v>1861_화현내_0212</v>
      </c>
      <c r="B1636" s="1">
        <v>1861</v>
      </c>
      <c r="C1636" s="1" t="s">
        <v>9339</v>
      </c>
      <c r="D1636" s="1" t="s">
        <v>9340</v>
      </c>
      <c r="E1636" s="1">
        <v>1635</v>
      </c>
      <c r="F1636" s="1">
        <v>6</v>
      </c>
      <c r="G1636" s="1" t="s">
        <v>2529</v>
      </c>
      <c r="H1636" s="1" t="s">
        <v>4196</v>
      </c>
      <c r="I1636" s="1">
        <v>46</v>
      </c>
      <c r="L1636" s="1">
        <v>2</v>
      </c>
      <c r="M1636" s="1" t="s">
        <v>8696</v>
      </c>
      <c r="N1636" s="1" t="s">
        <v>8697</v>
      </c>
      <c r="S1636" s="1" t="s">
        <v>49</v>
      </c>
      <c r="T1636" s="1" t="s">
        <v>967</v>
      </c>
      <c r="W1636" s="1" t="s">
        <v>97</v>
      </c>
      <c r="X1636" s="1" t="s">
        <v>8983</v>
      </c>
      <c r="Y1636" s="1" t="s">
        <v>10</v>
      </c>
      <c r="Z1636" s="1" t="s">
        <v>4364</v>
      </c>
      <c r="AC1636" s="1">
        <v>67</v>
      </c>
      <c r="AD1636" s="1" t="s">
        <v>727</v>
      </c>
      <c r="AE1636" s="1" t="s">
        <v>5226</v>
      </c>
      <c r="AJ1636" s="1" t="s">
        <v>17</v>
      </c>
      <c r="AK1636" s="1" t="s">
        <v>5254</v>
      </c>
      <c r="AL1636" s="1" t="s">
        <v>88</v>
      </c>
      <c r="AM1636" s="1" t="s">
        <v>7489</v>
      </c>
      <c r="AT1636" s="1" t="s">
        <v>110</v>
      </c>
      <c r="AU1636" s="1" t="s">
        <v>4271</v>
      </c>
      <c r="AV1636" s="1" t="s">
        <v>4027</v>
      </c>
      <c r="AW1636" s="1" t="s">
        <v>5388</v>
      </c>
      <c r="BG1636" s="1" t="s">
        <v>110</v>
      </c>
      <c r="BH1636" s="1" t="s">
        <v>4271</v>
      </c>
      <c r="BI1636" s="1" t="s">
        <v>4028</v>
      </c>
      <c r="BJ1636" s="1" t="s">
        <v>5998</v>
      </c>
      <c r="BK1636" s="1" t="s">
        <v>110</v>
      </c>
      <c r="BL1636" s="1" t="s">
        <v>4271</v>
      </c>
      <c r="BM1636" s="1" t="s">
        <v>4029</v>
      </c>
      <c r="BN1636" s="1" t="s">
        <v>6487</v>
      </c>
      <c r="BO1636" s="1" t="s">
        <v>110</v>
      </c>
      <c r="BP1636" s="1" t="s">
        <v>4271</v>
      </c>
      <c r="BQ1636" s="1" t="s">
        <v>4030</v>
      </c>
      <c r="BR1636" s="1" t="s">
        <v>6890</v>
      </c>
      <c r="BS1636" s="1" t="s">
        <v>41</v>
      </c>
      <c r="BT1636" s="1" t="s">
        <v>5259</v>
      </c>
    </row>
    <row r="1637" spans="1:29" ht="13.5" customHeight="1">
      <c r="A1637" s="5" t="str">
        <f t="shared" si="83"/>
        <v>1861_화현내_0212</v>
      </c>
      <c r="B1637" s="1">
        <v>1861</v>
      </c>
      <c r="C1637" s="1" t="s">
        <v>9339</v>
      </c>
      <c r="D1637" s="1" t="s">
        <v>9340</v>
      </c>
      <c r="E1637" s="1">
        <v>1636</v>
      </c>
      <c r="F1637" s="1">
        <v>6</v>
      </c>
      <c r="G1637" s="1" t="s">
        <v>2529</v>
      </c>
      <c r="H1637" s="1" t="s">
        <v>4196</v>
      </c>
      <c r="I1637" s="1">
        <v>46</v>
      </c>
      <c r="L1637" s="1">
        <v>2</v>
      </c>
      <c r="M1637" s="1" t="s">
        <v>8696</v>
      </c>
      <c r="N1637" s="1" t="s">
        <v>8697</v>
      </c>
      <c r="S1637" s="1" t="s">
        <v>181</v>
      </c>
      <c r="T1637" s="1" t="s">
        <v>4259</v>
      </c>
      <c r="Y1637" s="1" t="s">
        <v>4031</v>
      </c>
      <c r="Z1637" s="1" t="s">
        <v>4421</v>
      </c>
      <c r="AC1637" s="1">
        <v>35</v>
      </c>
    </row>
    <row r="1638" spans="1:29" ht="13.5" customHeight="1">
      <c r="A1638" s="5" t="str">
        <f t="shared" si="83"/>
        <v>1861_화현내_0212</v>
      </c>
      <c r="B1638" s="1">
        <v>1861</v>
      </c>
      <c r="C1638" s="1" t="s">
        <v>9339</v>
      </c>
      <c r="D1638" s="1" t="s">
        <v>9340</v>
      </c>
      <c r="E1638" s="1">
        <v>1637</v>
      </c>
      <c r="F1638" s="1">
        <v>6</v>
      </c>
      <c r="G1638" s="1" t="s">
        <v>2529</v>
      </c>
      <c r="H1638" s="1" t="s">
        <v>4196</v>
      </c>
      <c r="I1638" s="1">
        <v>46</v>
      </c>
      <c r="L1638" s="1">
        <v>2</v>
      </c>
      <c r="M1638" s="1" t="s">
        <v>8696</v>
      </c>
      <c r="N1638" s="1" t="s">
        <v>8697</v>
      </c>
      <c r="S1638" s="1" t="s">
        <v>184</v>
      </c>
      <c r="T1638" s="1" t="s">
        <v>4260</v>
      </c>
      <c r="W1638" s="1" t="s">
        <v>135</v>
      </c>
      <c r="X1638" s="1" t="s">
        <v>9000</v>
      </c>
      <c r="Y1638" s="1" t="s">
        <v>10</v>
      </c>
      <c r="Z1638" s="1" t="s">
        <v>4364</v>
      </c>
      <c r="AC1638" s="1">
        <v>35</v>
      </c>
    </row>
    <row r="1639" spans="1:29" ht="13.5" customHeight="1">
      <c r="A1639" s="5" t="str">
        <f t="shared" si="83"/>
        <v>1861_화현내_0212</v>
      </c>
      <c r="B1639" s="1">
        <v>1861</v>
      </c>
      <c r="C1639" s="1" t="s">
        <v>9339</v>
      </c>
      <c r="D1639" s="1" t="s">
        <v>9340</v>
      </c>
      <c r="E1639" s="1">
        <v>1638</v>
      </c>
      <c r="F1639" s="1">
        <v>6</v>
      </c>
      <c r="G1639" s="1" t="s">
        <v>2529</v>
      </c>
      <c r="H1639" s="1" t="s">
        <v>4196</v>
      </c>
      <c r="I1639" s="1">
        <v>46</v>
      </c>
      <c r="L1639" s="1">
        <v>2</v>
      </c>
      <c r="M1639" s="1" t="s">
        <v>8696</v>
      </c>
      <c r="N1639" s="1" t="s">
        <v>8697</v>
      </c>
      <c r="S1639" s="1" t="s">
        <v>181</v>
      </c>
      <c r="T1639" s="1" t="s">
        <v>4259</v>
      </c>
      <c r="Y1639" s="1" t="s">
        <v>3561</v>
      </c>
      <c r="Z1639" s="1" t="s">
        <v>4420</v>
      </c>
      <c r="AC1639" s="1">
        <v>14</v>
      </c>
    </row>
    <row r="1640" spans="1:72" ht="13.5" customHeight="1">
      <c r="A1640" s="5" t="str">
        <f t="shared" si="83"/>
        <v>1861_화현내_0212</v>
      </c>
      <c r="B1640" s="1">
        <v>1861</v>
      </c>
      <c r="C1640" s="1" t="s">
        <v>9339</v>
      </c>
      <c r="D1640" s="1" t="s">
        <v>9340</v>
      </c>
      <c r="E1640" s="1">
        <v>1639</v>
      </c>
      <c r="F1640" s="1">
        <v>6</v>
      </c>
      <c r="G1640" s="1" t="s">
        <v>2529</v>
      </c>
      <c r="H1640" s="1" t="s">
        <v>4196</v>
      </c>
      <c r="I1640" s="1">
        <v>46</v>
      </c>
      <c r="L1640" s="1">
        <v>3</v>
      </c>
      <c r="M1640" s="1" t="s">
        <v>8698</v>
      </c>
      <c r="N1640" s="1" t="s">
        <v>8699</v>
      </c>
      <c r="T1640" s="1" t="s">
        <v>8785</v>
      </c>
      <c r="U1640" s="1" t="s">
        <v>110</v>
      </c>
      <c r="V1640" s="1" t="s">
        <v>4271</v>
      </c>
      <c r="W1640" s="1" t="s">
        <v>38</v>
      </c>
      <c r="X1640" s="1" t="s">
        <v>4338</v>
      </c>
      <c r="Y1640" s="1" t="s">
        <v>4032</v>
      </c>
      <c r="Z1640" s="1" t="s">
        <v>4419</v>
      </c>
      <c r="AC1640" s="1">
        <v>37</v>
      </c>
      <c r="AD1640" s="1" t="s">
        <v>677</v>
      </c>
      <c r="AE1640" s="1" t="s">
        <v>5225</v>
      </c>
      <c r="AJ1640" s="1" t="s">
        <v>17</v>
      </c>
      <c r="AK1640" s="1" t="s">
        <v>5254</v>
      </c>
      <c r="AL1640" s="1" t="s">
        <v>41</v>
      </c>
      <c r="AM1640" s="1" t="s">
        <v>5259</v>
      </c>
      <c r="AT1640" s="1" t="s">
        <v>110</v>
      </c>
      <c r="AU1640" s="1" t="s">
        <v>4271</v>
      </c>
      <c r="AV1640" s="1" t="s">
        <v>4033</v>
      </c>
      <c r="AW1640" s="1" t="s">
        <v>5387</v>
      </c>
      <c r="BG1640" s="1" t="s">
        <v>110</v>
      </c>
      <c r="BH1640" s="1" t="s">
        <v>4271</v>
      </c>
      <c r="BI1640" s="1" t="s">
        <v>2848</v>
      </c>
      <c r="BJ1640" s="1" t="s">
        <v>5597</v>
      </c>
      <c r="BK1640" s="1" t="s">
        <v>110</v>
      </c>
      <c r="BL1640" s="1" t="s">
        <v>4271</v>
      </c>
      <c r="BM1640" s="1" t="s">
        <v>2849</v>
      </c>
      <c r="BN1640" s="1" t="s">
        <v>6162</v>
      </c>
      <c r="BO1640" s="1" t="s">
        <v>110</v>
      </c>
      <c r="BP1640" s="1" t="s">
        <v>4271</v>
      </c>
      <c r="BQ1640" s="1" t="s">
        <v>4034</v>
      </c>
      <c r="BR1640" s="1" t="s">
        <v>6889</v>
      </c>
      <c r="BS1640" s="1" t="s">
        <v>212</v>
      </c>
      <c r="BT1640" s="1" t="s">
        <v>4706</v>
      </c>
    </row>
    <row r="1641" spans="1:72" ht="13.5" customHeight="1">
      <c r="A1641" s="5" t="str">
        <f t="shared" si="83"/>
        <v>1861_화현내_0212</v>
      </c>
      <c r="B1641" s="1">
        <v>1861</v>
      </c>
      <c r="C1641" s="1" t="s">
        <v>9339</v>
      </c>
      <c r="D1641" s="1" t="s">
        <v>9340</v>
      </c>
      <c r="E1641" s="1">
        <v>1640</v>
      </c>
      <c r="F1641" s="1">
        <v>6</v>
      </c>
      <c r="G1641" s="1" t="s">
        <v>2529</v>
      </c>
      <c r="H1641" s="1" t="s">
        <v>4196</v>
      </c>
      <c r="I1641" s="1">
        <v>46</v>
      </c>
      <c r="L1641" s="1">
        <v>3</v>
      </c>
      <c r="M1641" s="1" t="s">
        <v>8698</v>
      </c>
      <c r="N1641" s="1" t="s">
        <v>8699</v>
      </c>
      <c r="S1641" s="1" t="s">
        <v>49</v>
      </c>
      <c r="T1641" s="1" t="s">
        <v>967</v>
      </c>
      <c r="W1641" s="1" t="s">
        <v>267</v>
      </c>
      <c r="X1641" s="1" t="s">
        <v>4342</v>
      </c>
      <c r="Y1641" s="1" t="s">
        <v>10</v>
      </c>
      <c r="Z1641" s="1" t="s">
        <v>4364</v>
      </c>
      <c r="AC1641" s="1">
        <v>37</v>
      </c>
      <c r="AD1641" s="1" t="s">
        <v>677</v>
      </c>
      <c r="AE1641" s="1" t="s">
        <v>5225</v>
      </c>
      <c r="AJ1641" s="1" t="s">
        <v>17</v>
      </c>
      <c r="AK1641" s="1" t="s">
        <v>5254</v>
      </c>
      <c r="AL1641" s="1" t="s">
        <v>104</v>
      </c>
      <c r="AM1641" s="1" t="s">
        <v>5261</v>
      </c>
      <c r="AT1641" s="1" t="s">
        <v>110</v>
      </c>
      <c r="AU1641" s="1" t="s">
        <v>4271</v>
      </c>
      <c r="AV1641" s="1" t="s">
        <v>4035</v>
      </c>
      <c r="AW1641" s="1" t="s">
        <v>5386</v>
      </c>
      <c r="BG1641" s="1" t="s">
        <v>110</v>
      </c>
      <c r="BH1641" s="1" t="s">
        <v>4271</v>
      </c>
      <c r="BI1641" s="1" t="s">
        <v>3681</v>
      </c>
      <c r="BJ1641" s="1" t="s">
        <v>5997</v>
      </c>
      <c r="BK1641" s="1" t="s">
        <v>110</v>
      </c>
      <c r="BL1641" s="1" t="s">
        <v>4271</v>
      </c>
      <c r="BM1641" s="1" t="s">
        <v>2609</v>
      </c>
      <c r="BN1641" s="1" t="s">
        <v>6188</v>
      </c>
      <c r="BO1641" s="1" t="s">
        <v>110</v>
      </c>
      <c r="BP1641" s="1" t="s">
        <v>4271</v>
      </c>
      <c r="BQ1641" s="1" t="s">
        <v>2484</v>
      </c>
      <c r="BR1641" s="1" t="s">
        <v>6888</v>
      </c>
      <c r="BS1641" s="1" t="s">
        <v>130</v>
      </c>
      <c r="BT1641" s="1" t="s">
        <v>5257</v>
      </c>
    </row>
    <row r="1642" spans="1:29" ht="13.5" customHeight="1">
      <c r="A1642" s="5" t="str">
        <f t="shared" si="83"/>
        <v>1861_화현내_0212</v>
      </c>
      <c r="B1642" s="1">
        <v>1861</v>
      </c>
      <c r="C1642" s="1" t="s">
        <v>9339</v>
      </c>
      <c r="D1642" s="1" t="s">
        <v>9340</v>
      </c>
      <c r="E1642" s="1">
        <v>1641</v>
      </c>
      <c r="F1642" s="1">
        <v>6</v>
      </c>
      <c r="G1642" s="1" t="s">
        <v>2529</v>
      </c>
      <c r="H1642" s="1" t="s">
        <v>4196</v>
      </c>
      <c r="I1642" s="1">
        <v>46</v>
      </c>
      <c r="L1642" s="1">
        <v>3</v>
      </c>
      <c r="M1642" s="1" t="s">
        <v>8698</v>
      </c>
      <c r="N1642" s="1" t="s">
        <v>8699</v>
      </c>
      <c r="S1642" s="1" t="s">
        <v>131</v>
      </c>
      <c r="T1642" s="1" t="s">
        <v>4263</v>
      </c>
      <c r="Y1642" s="1" t="s">
        <v>4036</v>
      </c>
      <c r="Z1642" s="1" t="s">
        <v>4418</v>
      </c>
      <c r="AC1642" s="1">
        <v>21</v>
      </c>
    </row>
    <row r="1643" spans="1:31" ht="13.5" customHeight="1">
      <c r="A1643" s="5" t="str">
        <f t="shared" si="83"/>
        <v>1861_화현내_0212</v>
      </c>
      <c r="B1643" s="1">
        <v>1861</v>
      </c>
      <c r="C1643" s="1" t="s">
        <v>9339</v>
      </c>
      <c r="D1643" s="1" t="s">
        <v>9340</v>
      </c>
      <c r="E1643" s="1">
        <v>1642</v>
      </c>
      <c r="F1643" s="1">
        <v>6</v>
      </c>
      <c r="G1643" s="1" t="s">
        <v>2529</v>
      </c>
      <c r="H1643" s="1" t="s">
        <v>4196</v>
      </c>
      <c r="I1643" s="1">
        <v>46</v>
      </c>
      <c r="L1643" s="1">
        <v>3</v>
      </c>
      <c r="M1643" s="1" t="s">
        <v>8698</v>
      </c>
      <c r="N1643" s="1" t="s">
        <v>8699</v>
      </c>
      <c r="S1643" s="1" t="s">
        <v>297</v>
      </c>
      <c r="T1643" s="1" t="s">
        <v>4258</v>
      </c>
      <c r="AC1643" s="1">
        <v>15</v>
      </c>
      <c r="AD1643" s="1" t="s">
        <v>700</v>
      </c>
      <c r="AE1643" s="1" t="s">
        <v>5224</v>
      </c>
    </row>
    <row r="1644" spans="1:72" ht="13.5" customHeight="1">
      <c r="A1644" s="5" t="str">
        <f t="shared" si="83"/>
        <v>1861_화현내_0212</v>
      </c>
      <c r="B1644" s="1">
        <v>1861</v>
      </c>
      <c r="C1644" s="1" t="s">
        <v>9339</v>
      </c>
      <c r="D1644" s="1" t="s">
        <v>9340</v>
      </c>
      <c r="E1644" s="1">
        <v>1643</v>
      </c>
      <c r="F1644" s="1">
        <v>6</v>
      </c>
      <c r="G1644" s="1" t="s">
        <v>2529</v>
      </c>
      <c r="H1644" s="1" t="s">
        <v>4196</v>
      </c>
      <c r="I1644" s="1">
        <v>46</v>
      </c>
      <c r="L1644" s="1">
        <v>4</v>
      </c>
      <c r="M1644" s="1" t="s">
        <v>4015</v>
      </c>
      <c r="N1644" s="1" t="s">
        <v>7401</v>
      </c>
      <c r="T1644" s="1" t="s">
        <v>8770</v>
      </c>
      <c r="U1644" s="1" t="s">
        <v>110</v>
      </c>
      <c r="V1644" s="1" t="s">
        <v>4271</v>
      </c>
      <c r="W1644" s="1" t="s">
        <v>97</v>
      </c>
      <c r="X1644" s="1" t="s">
        <v>8771</v>
      </c>
      <c r="Y1644" s="1" t="s">
        <v>327</v>
      </c>
      <c r="Z1644" s="1" t="s">
        <v>4417</v>
      </c>
      <c r="AC1644" s="1">
        <v>65</v>
      </c>
      <c r="AD1644" s="1" t="s">
        <v>755</v>
      </c>
      <c r="AE1644" s="1" t="s">
        <v>5205</v>
      </c>
      <c r="AJ1644" s="1" t="s">
        <v>17</v>
      </c>
      <c r="AK1644" s="1" t="s">
        <v>5254</v>
      </c>
      <c r="AL1644" s="1" t="s">
        <v>88</v>
      </c>
      <c r="AM1644" s="1" t="s">
        <v>7489</v>
      </c>
      <c r="AT1644" s="1" t="s">
        <v>110</v>
      </c>
      <c r="AU1644" s="1" t="s">
        <v>4271</v>
      </c>
      <c r="AV1644" s="1" t="s">
        <v>4037</v>
      </c>
      <c r="AW1644" s="1" t="s">
        <v>5385</v>
      </c>
      <c r="BG1644" s="1" t="s">
        <v>110</v>
      </c>
      <c r="BH1644" s="1" t="s">
        <v>4271</v>
      </c>
      <c r="BI1644" s="1" t="s">
        <v>4038</v>
      </c>
      <c r="BJ1644" s="1" t="s">
        <v>5996</v>
      </c>
      <c r="BK1644" s="1" t="s">
        <v>110</v>
      </c>
      <c r="BL1644" s="1" t="s">
        <v>4271</v>
      </c>
      <c r="BM1644" s="1" t="s">
        <v>4039</v>
      </c>
      <c r="BN1644" s="1" t="s">
        <v>5376</v>
      </c>
      <c r="BO1644" s="1" t="s">
        <v>110</v>
      </c>
      <c r="BP1644" s="1" t="s">
        <v>4271</v>
      </c>
      <c r="BQ1644" s="1" t="s">
        <v>2937</v>
      </c>
      <c r="BR1644" s="1" t="s">
        <v>7848</v>
      </c>
      <c r="BS1644" s="1" t="s">
        <v>141</v>
      </c>
      <c r="BT1644" s="1" t="s">
        <v>5296</v>
      </c>
    </row>
    <row r="1645" spans="1:72" ht="13.5" customHeight="1">
      <c r="A1645" s="5" t="str">
        <f t="shared" si="83"/>
        <v>1861_화현내_0212</v>
      </c>
      <c r="B1645" s="1">
        <v>1861</v>
      </c>
      <c r="C1645" s="1" t="s">
        <v>9339</v>
      </c>
      <c r="D1645" s="1" t="s">
        <v>9340</v>
      </c>
      <c r="E1645" s="1">
        <v>1644</v>
      </c>
      <c r="F1645" s="1">
        <v>6</v>
      </c>
      <c r="G1645" s="1" t="s">
        <v>2529</v>
      </c>
      <c r="H1645" s="1" t="s">
        <v>4196</v>
      </c>
      <c r="I1645" s="1">
        <v>46</v>
      </c>
      <c r="L1645" s="1">
        <v>4</v>
      </c>
      <c r="M1645" s="1" t="s">
        <v>4015</v>
      </c>
      <c r="N1645" s="1" t="s">
        <v>7401</v>
      </c>
      <c r="S1645" s="1" t="s">
        <v>49</v>
      </c>
      <c r="T1645" s="1" t="s">
        <v>967</v>
      </c>
      <c r="W1645" s="1" t="s">
        <v>160</v>
      </c>
      <c r="X1645" s="1" t="s">
        <v>4340</v>
      </c>
      <c r="Y1645" s="1" t="s">
        <v>10</v>
      </c>
      <c r="Z1645" s="1" t="s">
        <v>4364</v>
      </c>
      <c r="AC1645" s="1">
        <v>56</v>
      </c>
      <c r="AD1645" s="1" t="s">
        <v>655</v>
      </c>
      <c r="AE1645" s="1" t="s">
        <v>5223</v>
      </c>
      <c r="AJ1645" s="1" t="s">
        <v>17</v>
      </c>
      <c r="AK1645" s="1" t="s">
        <v>5254</v>
      </c>
      <c r="AL1645" s="1" t="s">
        <v>95</v>
      </c>
      <c r="AM1645" s="1" t="s">
        <v>5256</v>
      </c>
      <c r="AT1645" s="1" t="s">
        <v>110</v>
      </c>
      <c r="AU1645" s="1" t="s">
        <v>4271</v>
      </c>
      <c r="AV1645" s="1" t="s">
        <v>1137</v>
      </c>
      <c r="AW1645" s="1" t="s">
        <v>5384</v>
      </c>
      <c r="BG1645" s="1" t="s">
        <v>110</v>
      </c>
      <c r="BH1645" s="1" t="s">
        <v>4271</v>
      </c>
      <c r="BI1645" s="1" t="s">
        <v>4040</v>
      </c>
      <c r="BJ1645" s="1" t="s">
        <v>5995</v>
      </c>
      <c r="BK1645" s="1" t="s">
        <v>110</v>
      </c>
      <c r="BL1645" s="1" t="s">
        <v>4271</v>
      </c>
      <c r="BM1645" s="1" t="s">
        <v>3567</v>
      </c>
      <c r="BN1645" s="1" t="s">
        <v>6486</v>
      </c>
      <c r="BO1645" s="1" t="s">
        <v>110</v>
      </c>
      <c r="BP1645" s="1" t="s">
        <v>4271</v>
      </c>
      <c r="BQ1645" s="1" t="s">
        <v>4041</v>
      </c>
      <c r="BR1645" s="1" t="s">
        <v>7771</v>
      </c>
      <c r="BS1645" s="1" t="s">
        <v>95</v>
      </c>
      <c r="BT1645" s="1" t="s">
        <v>5256</v>
      </c>
    </row>
    <row r="1646" spans="1:29" ht="13.5" customHeight="1">
      <c r="A1646" s="5" t="str">
        <f t="shared" si="83"/>
        <v>1861_화현내_0212</v>
      </c>
      <c r="B1646" s="1">
        <v>1861</v>
      </c>
      <c r="C1646" s="1" t="s">
        <v>9339</v>
      </c>
      <c r="D1646" s="1" t="s">
        <v>9340</v>
      </c>
      <c r="E1646" s="1">
        <v>1645</v>
      </c>
      <c r="F1646" s="1">
        <v>6</v>
      </c>
      <c r="G1646" s="1" t="s">
        <v>2529</v>
      </c>
      <c r="H1646" s="1" t="s">
        <v>4196</v>
      </c>
      <c r="I1646" s="1">
        <v>46</v>
      </c>
      <c r="L1646" s="1">
        <v>4</v>
      </c>
      <c r="M1646" s="1" t="s">
        <v>4015</v>
      </c>
      <c r="N1646" s="1" t="s">
        <v>7401</v>
      </c>
      <c r="S1646" s="1" t="s">
        <v>181</v>
      </c>
      <c r="T1646" s="1" t="s">
        <v>4259</v>
      </c>
      <c r="Y1646" s="1" t="s">
        <v>4042</v>
      </c>
      <c r="Z1646" s="1" t="s">
        <v>7474</v>
      </c>
      <c r="AC1646" s="1">
        <v>39</v>
      </c>
    </row>
    <row r="1647" spans="1:29" ht="13.5" customHeight="1">
      <c r="A1647" s="5" t="str">
        <f t="shared" si="83"/>
        <v>1861_화현내_0212</v>
      </c>
      <c r="B1647" s="1">
        <v>1861</v>
      </c>
      <c r="C1647" s="1" t="s">
        <v>9339</v>
      </c>
      <c r="D1647" s="1" t="s">
        <v>9340</v>
      </c>
      <c r="E1647" s="1">
        <v>1646</v>
      </c>
      <c r="F1647" s="1">
        <v>6</v>
      </c>
      <c r="G1647" s="1" t="s">
        <v>2529</v>
      </c>
      <c r="H1647" s="1" t="s">
        <v>4196</v>
      </c>
      <c r="I1647" s="1">
        <v>46</v>
      </c>
      <c r="L1647" s="1">
        <v>4</v>
      </c>
      <c r="M1647" s="1" t="s">
        <v>4015</v>
      </c>
      <c r="N1647" s="1" t="s">
        <v>7401</v>
      </c>
      <c r="S1647" s="1" t="s">
        <v>184</v>
      </c>
      <c r="T1647" s="1" t="s">
        <v>4260</v>
      </c>
      <c r="W1647" s="1" t="s">
        <v>97</v>
      </c>
      <c r="X1647" s="1" t="s">
        <v>8771</v>
      </c>
      <c r="Y1647" s="1" t="s">
        <v>10</v>
      </c>
      <c r="Z1647" s="1" t="s">
        <v>4364</v>
      </c>
      <c r="AC1647" s="1">
        <v>39</v>
      </c>
    </row>
    <row r="1648" spans="1:72" ht="13.5" customHeight="1">
      <c r="A1648" s="5" t="str">
        <f t="shared" si="83"/>
        <v>1861_화현내_0212</v>
      </c>
      <c r="B1648" s="1">
        <v>1861</v>
      </c>
      <c r="C1648" s="1" t="s">
        <v>9339</v>
      </c>
      <c r="D1648" s="1" t="s">
        <v>9340</v>
      </c>
      <c r="E1648" s="1">
        <v>1647</v>
      </c>
      <c r="F1648" s="1">
        <v>6</v>
      </c>
      <c r="G1648" s="1" t="s">
        <v>2529</v>
      </c>
      <c r="H1648" s="1" t="s">
        <v>4196</v>
      </c>
      <c r="I1648" s="1">
        <v>46</v>
      </c>
      <c r="L1648" s="1">
        <v>5</v>
      </c>
      <c r="M1648" s="1" t="s">
        <v>8700</v>
      </c>
      <c r="N1648" s="1" t="s">
        <v>8701</v>
      </c>
      <c r="T1648" s="1" t="s">
        <v>9321</v>
      </c>
      <c r="U1648" s="1" t="s">
        <v>110</v>
      </c>
      <c r="V1648" s="1" t="s">
        <v>4271</v>
      </c>
      <c r="W1648" s="1" t="s">
        <v>139</v>
      </c>
      <c r="X1648" s="1" t="s">
        <v>9322</v>
      </c>
      <c r="Y1648" s="1" t="s">
        <v>2968</v>
      </c>
      <c r="Z1648" s="1" t="s">
        <v>4416</v>
      </c>
      <c r="AC1648" s="1">
        <v>68</v>
      </c>
      <c r="AD1648" s="1" t="s">
        <v>311</v>
      </c>
      <c r="AE1648" s="1" t="s">
        <v>5191</v>
      </c>
      <c r="AJ1648" s="1" t="s">
        <v>17</v>
      </c>
      <c r="AK1648" s="1" t="s">
        <v>5254</v>
      </c>
      <c r="AL1648" s="1" t="s">
        <v>141</v>
      </c>
      <c r="AM1648" s="1" t="s">
        <v>5296</v>
      </c>
      <c r="AT1648" s="1" t="s">
        <v>110</v>
      </c>
      <c r="AU1648" s="1" t="s">
        <v>4271</v>
      </c>
      <c r="AV1648" s="1" t="s">
        <v>4043</v>
      </c>
      <c r="AW1648" s="1" t="s">
        <v>5383</v>
      </c>
      <c r="BG1648" s="1" t="s">
        <v>110</v>
      </c>
      <c r="BH1648" s="1" t="s">
        <v>4271</v>
      </c>
      <c r="BI1648" s="1" t="s">
        <v>4044</v>
      </c>
      <c r="BJ1648" s="1" t="s">
        <v>5994</v>
      </c>
      <c r="BK1648" s="1" t="s">
        <v>110</v>
      </c>
      <c r="BL1648" s="1" t="s">
        <v>4271</v>
      </c>
      <c r="BM1648" s="1" t="s">
        <v>4045</v>
      </c>
      <c r="BN1648" s="1" t="s">
        <v>6485</v>
      </c>
      <c r="BO1648" s="1" t="s">
        <v>110</v>
      </c>
      <c r="BP1648" s="1" t="s">
        <v>4271</v>
      </c>
      <c r="BQ1648" s="1" t="s">
        <v>4046</v>
      </c>
      <c r="BR1648" s="1" t="s">
        <v>6887</v>
      </c>
      <c r="BS1648" s="1" t="s">
        <v>41</v>
      </c>
      <c r="BT1648" s="1" t="s">
        <v>5259</v>
      </c>
    </row>
    <row r="1649" spans="1:73" ht="13.5" customHeight="1">
      <c r="A1649" s="5" t="str">
        <f t="shared" si="83"/>
        <v>1861_화현내_0212</v>
      </c>
      <c r="B1649" s="1">
        <v>1861</v>
      </c>
      <c r="C1649" s="1" t="s">
        <v>9339</v>
      </c>
      <c r="D1649" s="1" t="s">
        <v>9340</v>
      </c>
      <c r="E1649" s="1">
        <v>1648</v>
      </c>
      <c r="F1649" s="1">
        <v>6</v>
      </c>
      <c r="G1649" s="1" t="s">
        <v>2529</v>
      </c>
      <c r="H1649" s="1" t="s">
        <v>4196</v>
      </c>
      <c r="I1649" s="1">
        <v>46</v>
      </c>
      <c r="L1649" s="1">
        <v>5</v>
      </c>
      <c r="M1649" s="1" t="s">
        <v>8700</v>
      </c>
      <c r="N1649" s="1" t="s">
        <v>8701</v>
      </c>
      <c r="T1649" s="1" t="s">
        <v>967</v>
      </c>
      <c r="AT1649" s="1" t="s">
        <v>110</v>
      </c>
      <c r="AU1649" s="1" t="s">
        <v>4271</v>
      </c>
      <c r="AV1649" s="1" t="s">
        <v>3951</v>
      </c>
      <c r="AW1649" s="1" t="s">
        <v>5382</v>
      </c>
      <c r="BG1649" s="1" t="s">
        <v>110</v>
      </c>
      <c r="BH1649" s="1" t="s">
        <v>4271</v>
      </c>
      <c r="BI1649" s="1" t="s">
        <v>4047</v>
      </c>
      <c r="BJ1649" s="1" t="s">
        <v>5993</v>
      </c>
      <c r="BK1649" s="1" t="s">
        <v>110</v>
      </c>
      <c r="BL1649" s="1" t="s">
        <v>4271</v>
      </c>
      <c r="BM1649" s="1" t="s">
        <v>4048</v>
      </c>
      <c r="BN1649" s="1" t="s">
        <v>6484</v>
      </c>
      <c r="BO1649" s="1" t="s">
        <v>110</v>
      </c>
      <c r="BP1649" s="1" t="s">
        <v>4271</v>
      </c>
      <c r="BQ1649" s="1" t="s">
        <v>4049</v>
      </c>
      <c r="BR1649" s="1" t="s">
        <v>6886</v>
      </c>
      <c r="BS1649" s="1" t="s">
        <v>41</v>
      </c>
      <c r="BT1649" s="1" t="s">
        <v>5259</v>
      </c>
      <c r="BU1649" s="1" t="s">
        <v>9338</v>
      </c>
    </row>
    <row r="1650" spans="1:31" ht="13.5" customHeight="1">
      <c r="A1650" s="5" t="str">
        <f t="shared" si="83"/>
        <v>1861_화현내_0212</v>
      </c>
      <c r="B1650" s="1">
        <v>1861</v>
      </c>
      <c r="C1650" s="1" t="s">
        <v>9339</v>
      </c>
      <c r="D1650" s="1" t="s">
        <v>9340</v>
      </c>
      <c r="E1650" s="1">
        <v>1649</v>
      </c>
      <c r="F1650" s="1">
        <v>6</v>
      </c>
      <c r="G1650" s="1" t="s">
        <v>2529</v>
      </c>
      <c r="H1650" s="1" t="s">
        <v>4196</v>
      </c>
      <c r="I1650" s="1">
        <v>46</v>
      </c>
      <c r="L1650" s="1">
        <v>5</v>
      </c>
      <c r="M1650" s="1" t="s">
        <v>8700</v>
      </c>
      <c r="N1650" s="1" t="s">
        <v>8701</v>
      </c>
      <c r="S1650" s="1" t="s">
        <v>181</v>
      </c>
      <c r="T1650" s="1" t="s">
        <v>4259</v>
      </c>
      <c r="Y1650" s="1" t="s">
        <v>4050</v>
      </c>
      <c r="Z1650" s="1" t="s">
        <v>4415</v>
      </c>
      <c r="AC1650" s="1">
        <v>29</v>
      </c>
      <c r="AD1650" s="1" t="s">
        <v>183</v>
      </c>
      <c r="AE1650" s="1" t="s">
        <v>5218</v>
      </c>
    </row>
    <row r="1651" spans="1:72" ht="13.5" customHeight="1">
      <c r="A1651" s="5" t="str">
        <f aca="true" t="shared" si="84" ref="A1651:A1665">HYPERLINK("http://kyu.snu.ac.kr/sdhj/index.jsp?type=hj/GK14782_00IH_0001_0213.jpg","1861_화현내_0213")</f>
        <v>1861_화현내_0213</v>
      </c>
      <c r="B1651" s="1">
        <v>1861</v>
      </c>
      <c r="C1651" s="1" t="s">
        <v>9339</v>
      </c>
      <c r="D1651" s="1" t="s">
        <v>9340</v>
      </c>
      <c r="E1651" s="1">
        <v>1650</v>
      </c>
      <c r="F1651" s="1">
        <v>6</v>
      </c>
      <c r="G1651" s="1" t="s">
        <v>2529</v>
      </c>
      <c r="H1651" s="1" t="s">
        <v>4196</v>
      </c>
      <c r="I1651" s="1">
        <v>47</v>
      </c>
      <c r="J1651" s="1" t="s">
        <v>4051</v>
      </c>
      <c r="K1651" s="1" t="s">
        <v>7396</v>
      </c>
      <c r="L1651" s="1">
        <v>1</v>
      </c>
      <c r="M1651" s="1" t="s">
        <v>8702</v>
      </c>
      <c r="N1651" s="1" t="s">
        <v>8703</v>
      </c>
      <c r="T1651" s="1" t="s">
        <v>8885</v>
      </c>
      <c r="U1651" s="1" t="s">
        <v>110</v>
      </c>
      <c r="V1651" s="1" t="s">
        <v>4271</v>
      </c>
      <c r="W1651" s="1" t="s">
        <v>97</v>
      </c>
      <c r="X1651" s="1" t="s">
        <v>8888</v>
      </c>
      <c r="Y1651" s="1" t="s">
        <v>1444</v>
      </c>
      <c r="Z1651" s="1" t="s">
        <v>4414</v>
      </c>
      <c r="AC1651" s="1">
        <v>57</v>
      </c>
      <c r="AD1651" s="1" t="s">
        <v>623</v>
      </c>
      <c r="AE1651" s="1" t="s">
        <v>5222</v>
      </c>
      <c r="AJ1651" s="1" t="s">
        <v>17</v>
      </c>
      <c r="AK1651" s="1" t="s">
        <v>5254</v>
      </c>
      <c r="AL1651" s="1" t="s">
        <v>88</v>
      </c>
      <c r="AM1651" s="1" t="s">
        <v>7489</v>
      </c>
      <c r="AT1651" s="1" t="s">
        <v>110</v>
      </c>
      <c r="AU1651" s="1" t="s">
        <v>4271</v>
      </c>
      <c r="AV1651" s="1" t="s">
        <v>4052</v>
      </c>
      <c r="AW1651" s="1" t="s">
        <v>5381</v>
      </c>
      <c r="BG1651" s="1" t="s">
        <v>110</v>
      </c>
      <c r="BH1651" s="1" t="s">
        <v>4271</v>
      </c>
      <c r="BI1651" s="1" t="s">
        <v>4053</v>
      </c>
      <c r="BJ1651" s="1" t="s">
        <v>5992</v>
      </c>
      <c r="BK1651" s="1" t="s">
        <v>110</v>
      </c>
      <c r="BL1651" s="1" t="s">
        <v>4271</v>
      </c>
      <c r="BM1651" s="1" t="s">
        <v>3848</v>
      </c>
      <c r="BN1651" s="1" t="s">
        <v>6483</v>
      </c>
      <c r="BO1651" s="1" t="s">
        <v>110</v>
      </c>
      <c r="BP1651" s="1" t="s">
        <v>4271</v>
      </c>
      <c r="BQ1651" s="1" t="s">
        <v>4054</v>
      </c>
      <c r="BR1651" s="1" t="s">
        <v>6885</v>
      </c>
      <c r="BS1651" s="1" t="s">
        <v>53</v>
      </c>
      <c r="BT1651" s="1" t="s">
        <v>5260</v>
      </c>
    </row>
    <row r="1652" spans="1:72" ht="13.5" customHeight="1">
      <c r="A1652" s="5" t="str">
        <f t="shared" si="84"/>
        <v>1861_화현내_0213</v>
      </c>
      <c r="B1652" s="1">
        <v>1861</v>
      </c>
      <c r="C1652" s="1" t="s">
        <v>9339</v>
      </c>
      <c r="D1652" s="1" t="s">
        <v>9340</v>
      </c>
      <c r="E1652" s="1">
        <v>1651</v>
      </c>
      <c r="F1652" s="1">
        <v>6</v>
      </c>
      <c r="G1652" s="1" t="s">
        <v>2529</v>
      </c>
      <c r="H1652" s="1" t="s">
        <v>4196</v>
      </c>
      <c r="I1652" s="1">
        <v>47</v>
      </c>
      <c r="L1652" s="1">
        <v>1</v>
      </c>
      <c r="M1652" s="1" t="s">
        <v>8702</v>
      </c>
      <c r="N1652" s="1" t="s">
        <v>8703</v>
      </c>
      <c r="S1652" s="1" t="s">
        <v>49</v>
      </c>
      <c r="T1652" s="1" t="s">
        <v>967</v>
      </c>
      <c r="W1652" s="1" t="s">
        <v>72</v>
      </c>
      <c r="X1652" s="1" t="s">
        <v>4341</v>
      </c>
      <c r="Y1652" s="1" t="s">
        <v>10</v>
      </c>
      <c r="Z1652" s="1" t="s">
        <v>4364</v>
      </c>
      <c r="AC1652" s="1">
        <v>57</v>
      </c>
      <c r="AD1652" s="1" t="s">
        <v>623</v>
      </c>
      <c r="AE1652" s="1" t="s">
        <v>5222</v>
      </c>
      <c r="AJ1652" s="1" t="s">
        <v>17</v>
      </c>
      <c r="AK1652" s="1" t="s">
        <v>5254</v>
      </c>
      <c r="AL1652" s="1" t="s">
        <v>74</v>
      </c>
      <c r="AM1652" s="1" t="s">
        <v>4740</v>
      </c>
      <c r="AT1652" s="1" t="s">
        <v>105</v>
      </c>
      <c r="AU1652" s="1" t="s">
        <v>4280</v>
      </c>
      <c r="AV1652" s="1" t="s">
        <v>1435</v>
      </c>
      <c r="AW1652" s="1" t="s">
        <v>5380</v>
      </c>
      <c r="BG1652" s="1" t="s">
        <v>105</v>
      </c>
      <c r="BH1652" s="1" t="s">
        <v>4280</v>
      </c>
      <c r="BI1652" s="1" t="s">
        <v>4055</v>
      </c>
      <c r="BJ1652" s="1" t="s">
        <v>5991</v>
      </c>
      <c r="BK1652" s="1" t="s">
        <v>105</v>
      </c>
      <c r="BL1652" s="1" t="s">
        <v>4280</v>
      </c>
      <c r="BM1652" s="1" t="s">
        <v>4056</v>
      </c>
      <c r="BN1652" s="1" t="s">
        <v>6482</v>
      </c>
      <c r="BO1652" s="1" t="s">
        <v>105</v>
      </c>
      <c r="BP1652" s="1" t="s">
        <v>4280</v>
      </c>
      <c r="BQ1652" s="1" t="s">
        <v>4057</v>
      </c>
      <c r="BR1652" s="1" t="s">
        <v>6884</v>
      </c>
      <c r="BS1652" s="1" t="s">
        <v>41</v>
      </c>
      <c r="BT1652" s="1" t="s">
        <v>5259</v>
      </c>
    </row>
    <row r="1653" spans="1:31" ht="13.5" customHeight="1">
      <c r="A1653" s="5" t="str">
        <f t="shared" si="84"/>
        <v>1861_화현내_0213</v>
      </c>
      <c r="B1653" s="1">
        <v>1861</v>
      </c>
      <c r="C1653" s="1" t="s">
        <v>9339</v>
      </c>
      <c r="D1653" s="1" t="s">
        <v>9340</v>
      </c>
      <c r="E1653" s="1">
        <v>1652</v>
      </c>
      <c r="F1653" s="1">
        <v>6</v>
      </c>
      <c r="G1653" s="1" t="s">
        <v>2529</v>
      </c>
      <c r="H1653" s="1" t="s">
        <v>4196</v>
      </c>
      <c r="I1653" s="1">
        <v>47</v>
      </c>
      <c r="L1653" s="1">
        <v>1</v>
      </c>
      <c r="M1653" s="1" t="s">
        <v>8702</v>
      </c>
      <c r="N1653" s="1" t="s">
        <v>8703</v>
      </c>
      <c r="S1653" s="1" t="s">
        <v>181</v>
      </c>
      <c r="T1653" s="1" t="s">
        <v>4259</v>
      </c>
      <c r="Y1653" s="1" t="s">
        <v>4058</v>
      </c>
      <c r="Z1653" s="1" t="s">
        <v>4413</v>
      </c>
      <c r="AC1653" s="1">
        <v>19</v>
      </c>
      <c r="AD1653" s="1" t="s">
        <v>564</v>
      </c>
      <c r="AE1653" s="1" t="s">
        <v>5221</v>
      </c>
    </row>
    <row r="1654" spans="1:72" ht="13.5" customHeight="1">
      <c r="A1654" s="5" t="str">
        <f t="shared" si="84"/>
        <v>1861_화현내_0213</v>
      </c>
      <c r="B1654" s="1">
        <v>1861</v>
      </c>
      <c r="C1654" s="1" t="s">
        <v>9339</v>
      </c>
      <c r="D1654" s="1" t="s">
        <v>9340</v>
      </c>
      <c r="E1654" s="1">
        <v>1653</v>
      </c>
      <c r="F1654" s="1">
        <v>6</v>
      </c>
      <c r="G1654" s="1" t="s">
        <v>2529</v>
      </c>
      <c r="H1654" s="1" t="s">
        <v>4196</v>
      </c>
      <c r="I1654" s="1">
        <v>47</v>
      </c>
      <c r="L1654" s="1">
        <v>2</v>
      </c>
      <c r="M1654" s="1" t="s">
        <v>8704</v>
      </c>
      <c r="N1654" s="1" t="s">
        <v>8705</v>
      </c>
      <c r="T1654" s="1" t="s">
        <v>8811</v>
      </c>
      <c r="U1654" s="1" t="s">
        <v>222</v>
      </c>
      <c r="V1654" s="1" t="s">
        <v>4292</v>
      </c>
      <c r="W1654" s="1" t="s">
        <v>72</v>
      </c>
      <c r="X1654" s="1" t="s">
        <v>4341</v>
      </c>
      <c r="Y1654" s="1" t="s">
        <v>4059</v>
      </c>
      <c r="Z1654" s="1" t="s">
        <v>4412</v>
      </c>
      <c r="AC1654" s="1">
        <v>40</v>
      </c>
      <c r="AD1654" s="1" t="s">
        <v>1042</v>
      </c>
      <c r="AE1654" s="1" t="s">
        <v>5220</v>
      </c>
      <c r="AJ1654" s="1" t="s">
        <v>17</v>
      </c>
      <c r="AK1654" s="1" t="s">
        <v>5254</v>
      </c>
      <c r="AL1654" s="1" t="s">
        <v>74</v>
      </c>
      <c r="AM1654" s="1" t="s">
        <v>4740</v>
      </c>
      <c r="AT1654" s="1" t="s">
        <v>2292</v>
      </c>
      <c r="AU1654" s="1" t="s">
        <v>4297</v>
      </c>
      <c r="AV1654" s="1" t="s">
        <v>4060</v>
      </c>
      <c r="AW1654" s="1" t="s">
        <v>5379</v>
      </c>
      <c r="BG1654" s="1" t="s">
        <v>105</v>
      </c>
      <c r="BH1654" s="1" t="s">
        <v>4280</v>
      </c>
      <c r="BI1654" s="1" t="s">
        <v>2939</v>
      </c>
      <c r="BJ1654" s="1" t="s">
        <v>5985</v>
      </c>
      <c r="BK1654" s="1" t="s">
        <v>105</v>
      </c>
      <c r="BL1654" s="1" t="s">
        <v>4280</v>
      </c>
      <c r="BM1654" s="1" t="s">
        <v>3459</v>
      </c>
      <c r="BN1654" s="1" t="s">
        <v>6478</v>
      </c>
      <c r="BO1654" s="1" t="s">
        <v>105</v>
      </c>
      <c r="BP1654" s="1" t="s">
        <v>4280</v>
      </c>
      <c r="BQ1654" s="1" t="s">
        <v>4061</v>
      </c>
      <c r="BR1654" s="1" t="s">
        <v>6883</v>
      </c>
      <c r="BS1654" s="1" t="s">
        <v>95</v>
      </c>
      <c r="BT1654" s="1" t="s">
        <v>5256</v>
      </c>
    </row>
    <row r="1655" spans="1:72" ht="13.5" customHeight="1">
      <c r="A1655" s="5" t="str">
        <f t="shared" si="84"/>
        <v>1861_화현내_0213</v>
      </c>
      <c r="B1655" s="1">
        <v>1861</v>
      </c>
      <c r="C1655" s="1" t="s">
        <v>9339</v>
      </c>
      <c r="D1655" s="1" t="s">
        <v>9340</v>
      </c>
      <c r="E1655" s="1">
        <v>1654</v>
      </c>
      <c r="F1655" s="1">
        <v>6</v>
      </c>
      <c r="G1655" s="1" t="s">
        <v>2529</v>
      </c>
      <c r="H1655" s="1" t="s">
        <v>4196</v>
      </c>
      <c r="I1655" s="1">
        <v>47</v>
      </c>
      <c r="L1655" s="1">
        <v>2</v>
      </c>
      <c r="M1655" s="1" t="s">
        <v>8704</v>
      </c>
      <c r="N1655" s="1" t="s">
        <v>8705</v>
      </c>
      <c r="S1655" s="1" t="s">
        <v>49</v>
      </c>
      <c r="T1655" s="1" t="s">
        <v>967</v>
      </c>
      <c r="W1655" s="1" t="s">
        <v>309</v>
      </c>
      <c r="X1655" s="1" t="s">
        <v>4343</v>
      </c>
      <c r="Y1655" s="1" t="s">
        <v>10</v>
      </c>
      <c r="Z1655" s="1" t="s">
        <v>4364</v>
      </c>
      <c r="AC1655" s="1">
        <v>33</v>
      </c>
      <c r="AD1655" s="1" t="s">
        <v>521</v>
      </c>
      <c r="AE1655" s="1" t="s">
        <v>5212</v>
      </c>
      <c r="AJ1655" s="1" t="s">
        <v>17</v>
      </c>
      <c r="AK1655" s="1" t="s">
        <v>5254</v>
      </c>
      <c r="AL1655" s="1" t="s">
        <v>312</v>
      </c>
      <c r="AM1655" s="1" t="s">
        <v>5262</v>
      </c>
      <c r="AT1655" s="1" t="s">
        <v>105</v>
      </c>
      <c r="AU1655" s="1" t="s">
        <v>4280</v>
      </c>
      <c r="AV1655" s="1" t="s">
        <v>2196</v>
      </c>
      <c r="AW1655" s="1" t="s">
        <v>5378</v>
      </c>
      <c r="BG1655" s="1" t="s">
        <v>105</v>
      </c>
      <c r="BH1655" s="1" t="s">
        <v>4280</v>
      </c>
      <c r="BI1655" s="1" t="s">
        <v>4062</v>
      </c>
      <c r="BJ1655" s="1" t="s">
        <v>5990</v>
      </c>
      <c r="BK1655" s="1" t="s">
        <v>105</v>
      </c>
      <c r="BL1655" s="1" t="s">
        <v>4280</v>
      </c>
      <c r="BM1655" s="1" t="s">
        <v>4063</v>
      </c>
      <c r="BN1655" s="1" t="s">
        <v>6481</v>
      </c>
      <c r="BO1655" s="1" t="s">
        <v>105</v>
      </c>
      <c r="BP1655" s="1" t="s">
        <v>4280</v>
      </c>
      <c r="BQ1655" s="1" t="s">
        <v>4064</v>
      </c>
      <c r="BR1655" s="1" t="s">
        <v>6882</v>
      </c>
      <c r="BS1655" s="1" t="s">
        <v>130</v>
      </c>
      <c r="BT1655" s="1" t="s">
        <v>5257</v>
      </c>
    </row>
    <row r="1656" spans="1:31" ht="13.5" customHeight="1">
      <c r="A1656" s="5" t="str">
        <f t="shared" si="84"/>
        <v>1861_화현내_0213</v>
      </c>
      <c r="B1656" s="1">
        <v>1861</v>
      </c>
      <c r="C1656" s="1" t="s">
        <v>9339</v>
      </c>
      <c r="D1656" s="1" t="s">
        <v>9340</v>
      </c>
      <c r="E1656" s="1">
        <v>1655</v>
      </c>
      <c r="F1656" s="1">
        <v>6</v>
      </c>
      <c r="G1656" s="1" t="s">
        <v>2529</v>
      </c>
      <c r="H1656" s="1" t="s">
        <v>4196</v>
      </c>
      <c r="I1656" s="1">
        <v>47</v>
      </c>
      <c r="L1656" s="1">
        <v>2</v>
      </c>
      <c r="M1656" s="1" t="s">
        <v>8704</v>
      </c>
      <c r="N1656" s="1" t="s">
        <v>8705</v>
      </c>
      <c r="S1656" s="1" t="s">
        <v>297</v>
      </c>
      <c r="T1656" s="1" t="s">
        <v>4258</v>
      </c>
      <c r="AC1656" s="1">
        <v>19</v>
      </c>
      <c r="AD1656" s="1" t="s">
        <v>188</v>
      </c>
      <c r="AE1656" s="1" t="s">
        <v>5193</v>
      </c>
    </row>
    <row r="1657" spans="1:72" ht="13.5" customHeight="1">
      <c r="A1657" s="5" t="str">
        <f t="shared" si="84"/>
        <v>1861_화현내_0213</v>
      </c>
      <c r="B1657" s="1">
        <v>1861</v>
      </c>
      <c r="C1657" s="1" t="s">
        <v>9339</v>
      </c>
      <c r="D1657" s="1" t="s">
        <v>9340</v>
      </c>
      <c r="E1657" s="1">
        <v>1656</v>
      </c>
      <c r="F1657" s="1">
        <v>6</v>
      </c>
      <c r="G1657" s="1" t="s">
        <v>2529</v>
      </c>
      <c r="H1657" s="1" t="s">
        <v>4196</v>
      </c>
      <c r="I1657" s="1">
        <v>47</v>
      </c>
      <c r="L1657" s="1">
        <v>3</v>
      </c>
      <c r="M1657" s="1" t="s">
        <v>8706</v>
      </c>
      <c r="N1657" s="1" t="s">
        <v>8707</v>
      </c>
      <c r="T1657" s="1" t="s">
        <v>9253</v>
      </c>
      <c r="U1657" s="1" t="s">
        <v>110</v>
      </c>
      <c r="V1657" s="1" t="s">
        <v>4271</v>
      </c>
      <c r="W1657" s="1" t="s">
        <v>97</v>
      </c>
      <c r="X1657" s="1" t="s">
        <v>9316</v>
      </c>
      <c r="Y1657" s="1" t="s">
        <v>4065</v>
      </c>
      <c r="Z1657" s="1" t="s">
        <v>4411</v>
      </c>
      <c r="AC1657" s="1">
        <v>40</v>
      </c>
      <c r="AD1657" s="1" t="s">
        <v>40</v>
      </c>
      <c r="AE1657" s="1" t="s">
        <v>5219</v>
      </c>
      <c r="AJ1657" s="1" t="s">
        <v>17</v>
      </c>
      <c r="AK1657" s="1" t="s">
        <v>5254</v>
      </c>
      <c r="AL1657" s="1" t="s">
        <v>141</v>
      </c>
      <c r="AM1657" s="1" t="s">
        <v>5296</v>
      </c>
      <c r="AT1657" s="1" t="s">
        <v>110</v>
      </c>
      <c r="AU1657" s="1" t="s">
        <v>4271</v>
      </c>
      <c r="AV1657" s="1" t="s">
        <v>2887</v>
      </c>
      <c r="AW1657" s="1" t="s">
        <v>5377</v>
      </c>
      <c r="BG1657" s="1" t="s">
        <v>110</v>
      </c>
      <c r="BH1657" s="1" t="s">
        <v>4271</v>
      </c>
      <c r="BI1657" s="1" t="s">
        <v>2624</v>
      </c>
      <c r="BJ1657" s="1" t="s">
        <v>5989</v>
      </c>
      <c r="BK1657" s="1" t="s">
        <v>110</v>
      </c>
      <c r="BL1657" s="1" t="s">
        <v>4271</v>
      </c>
      <c r="BM1657" s="1" t="s">
        <v>4004</v>
      </c>
      <c r="BN1657" s="1" t="s">
        <v>6003</v>
      </c>
      <c r="BO1657" s="1" t="s">
        <v>110</v>
      </c>
      <c r="BP1657" s="1" t="s">
        <v>4271</v>
      </c>
      <c r="BQ1657" s="1" t="s">
        <v>2889</v>
      </c>
      <c r="BR1657" s="1" t="s">
        <v>7533</v>
      </c>
      <c r="BS1657" s="1" t="s">
        <v>88</v>
      </c>
      <c r="BT1657" s="1" t="s">
        <v>7489</v>
      </c>
    </row>
    <row r="1658" spans="1:72" ht="13.5" customHeight="1">
      <c r="A1658" s="5" t="str">
        <f t="shared" si="84"/>
        <v>1861_화현내_0213</v>
      </c>
      <c r="B1658" s="1">
        <v>1861</v>
      </c>
      <c r="C1658" s="1" t="s">
        <v>9339</v>
      </c>
      <c r="D1658" s="1" t="s">
        <v>9340</v>
      </c>
      <c r="E1658" s="1">
        <v>1657</v>
      </c>
      <c r="F1658" s="1">
        <v>6</v>
      </c>
      <c r="G1658" s="1" t="s">
        <v>2529</v>
      </c>
      <c r="H1658" s="1" t="s">
        <v>4196</v>
      </c>
      <c r="I1658" s="1">
        <v>47</v>
      </c>
      <c r="L1658" s="1">
        <v>3</v>
      </c>
      <c r="M1658" s="1" t="s">
        <v>8706</v>
      </c>
      <c r="N1658" s="1" t="s">
        <v>8707</v>
      </c>
      <c r="S1658" s="1" t="s">
        <v>49</v>
      </c>
      <c r="T1658" s="1" t="s">
        <v>967</v>
      </c>
      <c r="W1658" s="1" t="s">
        <v>97</v>
      </c>
      <c r="X1658" s="1" t="s">
        <v>9316</v>
      </c>
      <c r="Y1658" s="1" t="s">
        <v>10</v>
      </c>
      <c r="Z1658" s="1" t="s">
        <v>4364</v>
      </c>
      <c r="AC1658" s="1">
        <v>30</v>
      </c>
      <c r="AD1658" s="1" t="s">
        <v>183</v>
      </c>
      <c r="AE1658" s="1" t="s">
        <v>5218</v>
      </c>
      <c r="AJ1658" s="1" t="s">
        <v>17</v>
      </c>
      <c r="AK1658" s="1" t="s">
        <v>5254</v>
      </c>
      <c r="AL1658" s="1" t="s">
        <v>88</v>
      </c>
      <c r="AM1658" s="1" t="s">
        <v>7489</v>
      </c>
      <c r="AT1658" s="1" t="s">
        <v>110</v>
      </c>
      <c r="AU1658" s="1" t="s">
        <v>4271</v>
      </c>
      <c r="AV1658" s="1" t="s">
        <v>4066</v>
      </c>
      <c r="AW1658" s="1" t="s">
        <v>5376</v>
      </c>
      <c r="BG1658" s="1" t="s">
        <v>110</v>
      </c>
      <c r="BH1658" s="1" t="s">
        <v>4271</v>
      </c>
      <c r="BI1658" s="1" t="s">
        <v>2701</v>
      </c>
      <c r="BJ1658" s="1" t="s">
        <v>4784</v>
      </c>
      <c r="BK1658" s="1" t="s">
        <v>110</v>
      </c>
      <c r="BL1658" s="1" t="s">
        <v>4271</v>
      </c>
      <c r="BM1658" s="1" t="s">
        <v>4067</v>
      </c>
      <c r="BN1658" s="1" t="s">
        <v>4535</v>
      </c>
      <c r="BO1658" s="1" t="s">
        <v>110</v>
      </c>
      <c r="BP1658" s="1" t="s">
        <v>4271</v>
      </c>
      <c r="BQ1658" s="1" t="s">
        <v>4068</v>
      </c>
      <c r="BR1658" s="1" t="s">
        <v>7839</v>
      </c>
      <c r="BS1658" s="1" t="s">
        <v>74</v>
      </c>
      <c r="BT1658" s="1" t="s">
        <v>4740</v>
      </c>
    </row>
    <row r="1659" spans="1:72" ht="13.5" customHeight="1">
      <c r="A1659" s="5" t="str">
        <f t="shared" si="84"/>
        <v>1861_화현내_0213</v>
      </c>
      <c r="B1659" s="1">
        <v>1861</v>
      </c>
      <c r="C1659" s="1" t="s">
        <v>9339</v>
      </c>
      <c r="D1659" s="1" t="s">
        <v>9340</v>
      </c>
      <c r="E1659" s="1">
        <v>1658</v>
      </c>
      <c r="F1659" s="1">
        <v>6</v>
      </c>
      <c r="G1659" s="1" t="s">
        <v>2529</v>
      </c>
      <c r="H1659" s="1" t="s">
        <v>4196</v>
      </c>
      <c r="I1659" s="1">
        <v>47</v>
      </c>
      <c r="L1659" s="1">
        <v>4</v>
      </c>
      <c r="M1659" s="1" t="s">
        <v>8708</v>
      </c>
      <c r="N1659" s="1" t="s">
        <v>8709</v>
      </c>
      <c r="T1659" s="1" t="s">
        <v>9234</v>
      </c>
      <c r="U1659" s="1" t="s">
        <v>37</v>
      </c>
      <c r="V1659" s="1" t="s">
        <v>4283</v>
      </c>
      <c r="W1659" s="1" t="s">
        <v>139</v>
      </c>
      <c r="X1659" s="1" t="s">
        <v>9323</v>
      </c>
      <c r="Y1659" s="1" t="s">
        <v>4069</v>
      </c>
      <c r="Z1659" s="1" t="s">
        <v>4410</v>
      </c>
      <c r="AC1659" s="1">
        <v>42</v>
      </c>
      <c r="AJ1659" s="1" t="s">
        <v>17</v>
      </c>
      <c r="AK1659" s="1" t="s">
        <v>5254</v>
      </c>
      <c r="AL1659" s="1" t="s">
        <v>141</v>
      </c>
      <c r="AM1659" s="1" t="s">
        <v>5296</v>
      </c>
      <c r="AT1659" s="1" t="s">
        <v>42</v>
      </c>
      <c r="AU1659" s="1" t="s">
        <v>5332</v>
      </c>
      <c r="AV1659" s="1" t="s">
        <v>3971</v>
      </c>
      <c r="AW1659" s="1" t="s">
        <v>5375</v>
      </c>
      <c r="BG1659" s="1" t="s">
        <v>42</v>
      </c>
      <c r="BH1659" s="1" t="s">
        <v>5332</v>
      </c>
      <c r="BI1659" s="1" t="s">
        <v>2631</v>
      </c>
      <c r="BJ1659" s="1" t="s">
        <v>5988</v>
      </c>
      <c r="BK1659" s="1" t="s">
        <v>42</v>
      </c>
      <c r="BL1659" s="1" t="s">
        <v>5332</v>
      </c>
      <c r="BM1659" s="1" t="s">
        <v>3270</v>
      </c>
      <c r="BN1659" s="1" t="s">
        <v>6475</v>
      </c>
      <c r="BO1659" s="1" t="s">
        <v>42</v>
      </c>
      <c r="BP1659" s="1" t="s">
        <v>5332</v>
      </c>
      <c r="BQ1659" s="1" t="s">
        <v>4070</v>
      </c>
      <c r="BR1659" s="1" t="s">
        <v>6881</v>
      </c>
      <c r="BS1659" s="1" t="s">
        <v>41</v>
      </c>
      <c r="BT1659" s="1" t="s">
        <v>5259</v>
      </c>
    </row>
    <row r="1660" spans="1:72" ht="13.5" customHeight="1">
      <c r="A1660" s="5" t="str">
        <f t="shared" si="84"/>
        <v>1861_화현내_0213</v>
      </c>
      <c r="B1660" s="1">
        <v>1861</v>
      </c>
      <c r="C1660" s="1" t="s">
        <v>9339</v>
      </c>
      <c r="D1660" s="1" t="s">
        <v>9340</v>
      </c>
      <c r="E1660" s="1">
        <v>1659</v>
      </c>
      <c r="F1660" s="1">
        <v>6</v>
      </c>
      <c r="G1660" s="1" t="s">
        <v>2529</v>
      </c>
      <c r="H1660" s="1" t="s">
        <v>4196</v>
      </c>
      <c r="I1660" s="1">
        <v>47</v>
      </c>
      <c r="L1660" s="1">
        <v>4</v>
      </c>
      <c r="M1660" s="1" t="s">
        <v>8708</v>
      </c>
      <c r="N1660" s="1" t="s">
        <v>8709</v>
      </c>
      <c r="S1660" s="1" t="s">
        <v>49</v>
      </c>
      <c r="T1660" s="1" t="s">
        <v>967</v>
      </c>
      <c r="W1660" s="1" t="s">
        <v>2914</v>
      </c>
      <c r="X1660" s="1" t="s">
        <v>4349</v>
      </c>
      <c r="Y1660" s="1" t="s">
        <v>10</v>
      </c>
      <c r="Z1660" s="1" t="s">
        <v>4364</v>
      </c>
      <c r="AC1660" s="1">
        <v>43</v>
      </c>
      <c r="AD1660" s="1" t="s">
        <v>359</v>
      </c>
      <c r="AE1660" s="1" t="s">
        <v>5217</v>
      </c>
      <c r="AJ1660" s="1" t="s">
        <v>17</v>
      </c>
      <c r="AK1660" s="1" t="s">
        <v>5254</v>
      </c>
      <c r="AL1660" s="1" t="s">
        <v>1742</v>
      </c>
      <c r="AM1660" s="1" t="s">
        <v>5268</v>
      </c>
      <c r="AT1660" s="1" t="s">
        <v>42</v>
      </c>
      <c r="AU1660" s="1" t="s">
        <v>5332</v>
      </c>
      <c r="AV1660" s="1" t="s">
        <v>4071</v>
      </c>
      <c r="AW1660" s="1" t="s">
        <v>4438</v>
      </c>
      <c r="BG1660" s="1" t="s">
        <v>42</v>
      </c>
      <c r="BH1660" s="1" t="s">
        <v>5332</v>
      </c>
      <c r="BI1660" s="1" t="s">
        <v>4072</v>
      </c>
      <c r="BJ1660" s="1" t="s">
        <v>5987</v>
      </c>
      <c r="BK1660" s="1" t="s">
        <v>42</v>
      </c>
      <c r="BL1660" s="1" t="s">
        <v>5332</v>
      </c>
      <c r="BM1660" s="1" t="s">
        <v>4073</v>
      </c>
      <c r="BN1660" s="1" t="s">
        <v>5965</v>
      </c>
      <c r="BO1660" s="1" t="s">
        <v>42</v>
      </c>
      <c r="BP1660" s="1" t="s">
        <v>5332</v>
      </c>
      <c r="BQ1660" s="1" t="s">
        <v>4074</v>
      </c>
      <c r="BR1660" s="1" t="s">
        <v>6880</v>
      </c>
      <c r="BS1660" s="1" t="s">
        <v>130</v>
      </c>
      <c r="BT1660" s="1" t="s">
        <v>5257</v>
      </c>
    </row>
    <row r="1661" spans="1:31" ht="13.5" customHeight="1">
      <c r="A1661" s="5" t="str">
        <f t="shared" si="84"/>
        <v>1861_화현내_0213</v>
      </c>
      <c r="B1661" s="1">
        <v>1861</v>
      </c>
      <c r="C1661" s="1" t="s">
        <v>9339</v>
      </c>
      <c r="D1661" s="1" t="s">
        <v>9340</v>
      </c>
      <c r="E1661" s="1">
        <v>1660</v>
      </c>
      <c r="F1661" s="1">
        <v>6</v>
      </c>
      <c r="G1661" s="1" t="s">
        <v>2529</v>
      </c>
      <c r="H1661" s="1" t="s">
        <v>4196</v>
      </c>
      <c r="I1661" s="1">
        <v>47</v>
      </c>
      <c r="L1661" s="1">
        <v>4</v>
      </c>
      <c r="M1661" s="1" t="s">
        <v>8708</v>
      </c>
      <c r="N1661" s="1" t="s">
        <v>8709</v>
      </c>
      <c r="S1661" s="1" t="s">
        <v>181</v>
      </c>
      <c r="T1661" s="1" t="s">
        <v>4259</v>
      </c>
      <c r="U1661" s="1" t="s">
        <v>4075</v>
      </c>
      <c r="V1661" s="1" t="s">
        <v>4291</v>
      </c>
      <c r="Y1661" s="1" t="s">
        <v>590</v>
      </c>
      <c r="Z1661" s="1" t="s">
        <v>4409</v>
      </c>
      <c r="AC1661" s="1">
        <v>16</v>
      </c>
      <c r="AD1661" s="1" t="s">
        <v>757</v>
      </c>
      <c r="AE1661" s="1" t="s">
        <v>5206</v>
      </c>
    </row>
    <row r="1662" spans="1:72" ht="13.5" customHeight="1">
      <c r="A1662" s="5" t="str">
        <f t="shared" si="84"/>
        <v>1861_화현내_0213</v>
      </c>
      <c r="B1662" s="1">
        <v>1861</v>
      </c>
      <c r="C1662" s="1" t="s">
        <v>9339</v>
      </c>
      <c r="D1662" s="1" t="s">
        <v>9340</v>
      </c>
      <c r="E1662" s="1">
        <v>1661</v>
      </c>
      <c r="F1662" s="1">
        <v>6</v>
      </c>
      <c r="G1662" s="1" t="s">
        <v>2529</v>
      </c>
      <c r="H1662" s="1" t="s">
        <v>4196</v>
      </c>
      <c r="I1662" s="1">
        <v>47</v>
      </c>
      <c r="L1662" s="1">
        <v>5</v>
      </c>
      <c r="M1662" s="1" t="s">
        <v>8710</v>
      </c>
      <c r="N1662" s="1" t="s">
        <v>8711</v>
      </c>
      <c r="T1662" s="1" t="s">
        <v>8825</v>
      </c>
      <c r="U1662" s="1" t="s">
        <v>230</v>
      </c>
      <c r="V1662" s="1" t="s">
        <v>4290</v>
      </c>
      <c r="W1662" s="1" t="s">
        <v>38</v>
      </c>
      <c r="X1662" s="1" t="s">
        <v>4338</v>
      </c>
      <c r="Y1662" s="1" t="s">
        <v>2770</v>
      </c>
      <c r="Z1662" s="1" t="s">
        <v>4408</v>
      </c>
      <c r="AC1662" s="1">
        <v>50</v>
      </c>
      <c r="AD1662" s="1" t="s">
        <v>167</v>
      </c>
      <c r="AE1662" s="1" t="s">
        <v>5216</v>
      </c>
      <c r="AJ1662" s="1" t="s">
        <v>17</v>
      </c>
      <c r="AK1662" s="1" t="s">
        <v>5254</v>
      </c>
      <c r="AL1662" s="1" t="s">
        <v>41</v>
      </c>
      <c r="AM1662" s="1" t="s">
        <v>5259</v>
      </c>
      <c r="AT1662" s="1" t="s">
        <v>42</v>
      </c>
      <c r="AU1662" s="1" t="s">
        <v>5332</v>
      </c>
      <c r="AV1662" s="1" t="s">
        <v>4076</v>
      </c>
      <c r="AW1662" s="1" t="s">
        <v>5045</v>
      </c>
      <c r="BG1662" s="1" t="s">
        <v>270</v>
      </c>
      <c r="BH1662" s="1" t="s">
        <v>5331</v>
      </c>
      <c r="BI1662" s="1" t="s">
        <v>4077</v>
      </c>
      <c r="BJ1662" s="1" t="s">
        <v>5986</v>
      </c>
      <c r="BK1662" s="1" t="s">
        <v>270</v>
      </c>
      <c r="BL1662" s="1" t="s">
        <v>5331</v>
      </c>
      <c r="BM1662" s="1" t="s">
        <v>9324</v>
      </c>
      <c r="BN1662" s="1" t="s">
        <v>6480</v>
      </c>
      <c r="BO1662" s="1" t="s">
        <v>105</v>
      </c>
      <c r="BP1662" s="1" t="s">
        <v>4280</v>
      </c>
      <c r="BQ1662" s="1" t="s">
        <v>2527</v>
      </c>
      <c r="BR1662" s="1" t="s">
        <v>6879</v>
      </c>
      <c r="BS1662" s="1" t="s">
        <v>388</v>
      </c>
      <c r="BT1662" s="1" t="s">
        <v>5267</v>
      </c>
    </row>
    <row r="1663" spans="1:72" ht="13.5" customHeight="1">
      <c r="A1663" s="5" t="str">
        <f t="shared" si="84"/>
        <v>1861_화현내_0213</v>
      </c>
      <c r="B1663" s="1">
        <v>1861</v>
      </c>
      <c r="C1663" s="1" t="s">
        <v>9339</v>
      </c>
      <c r="D1663" s="1" t="s">
        <v>9340</v>
      </c>
      <c r="E1663" s="1">
        <v>1662</v>
      </c>
      <c r="F1663" s="1">
        <v>6</v>
      </c>
      <c r="G1663" s="1" t="s">
        <v>2529</v>
      </c>
      <c r="H1663" s="1" t="s">
        <v>4196</v>
      </c>
      <c r="I1663" s="1">
        <v>47</v>
      </c>
      <c r="L1663" s="1">
        <v>5</v>
      </c>
      <c r="M1663" s="1" t="s">
        <v>8710</v>
      </c>
      <c r="N1663" s="1" t="s">
        <v>8711</v>
      </c>
      <c r="S1663" s="1" t="s">
        <v>49</v>
      </c>
      <c r="T1663" s="1" t="s">
        <v>967</v>
      </c>
      <c r="W1663" s="1" t="s">
        <v>97</v>
      </c>
      <c r="X1663" s="1" t="s">
        <v>8881</v>
      </c>
      <c r="Y1663" s="1" t="s">
        <v>10</v>
      </c>
      <c r="Z1663" s="1" t="s">
        <v>4364</v>
      </c>
      <c r="AC1663" s="1">
        <v>53</v>
      </c>
      <c r="AD1663" s="1" t="s">
        <v>103</v>
      </c>
      <c r="AE1663" s="1" t="s">
        <v>5215</v>
      </c>
      <c r="AJ1663" s="1" t="s">
        <v>17</v>
      </c>
      <c r="AK1663" s="1" t="s">
        <v>5254</v>
      </c>
      <c r="AL1663" s="1" t="s">
        <v>88</v>
      </c>
      <c r="AM1663" s="1" t="s">
        <v>7489</v>
      </c>
      <c r="AT1663" s="1" t="s">
        <v>105</v>
      </c>
      <c r="AU1663" s="1" t="s">
        <v>4280</v>
      </c>
      <c r="AV1663" s="1" t="s">
        <v>336</v>
      </c>
      <c r="AW1663" s="1" t="s">
        <v>5374</v>
      </c>
      <c r="BG1663" s="1" t="s">
        <v>105</v>
      </c>
      <c r="BH1663" s="1" t="s">
        <v>4280</v>
      </c>
      <c r="BI1663" s="1" t="s">
        <v>1331</v>
      </c>
      <c r="BJ1663" s="1" t="s">
        <v>4886</v>
      </c>
      <c r="BK1663" s="1" t="s">
        <v>105</v>
      </c>
      <c r="BL1663" s="1" t="s">
        <v>4280</v>
      </c>
      <c r="BM1663" s="1" t="s">
        <v>2917</v>
      </c>
      <c r="BN1663" s="1" t="s">
        <v>6479</v>
      </c>
      <c r="BO1663" s="1" t="s">
        <v>105</v>
      </c>
      <c r="BP1663" s="1" t="s">
        <v>4280</v>
      </c>
      <c r="BQ1663" s="1" t="s">
        <v>4078</v>
      </c>
      <c r="BR1663" s="1" t="s">
        <v>6878</v>
      </c>
      <c r="BS1663" s="1" t="s">
        <v>233</v>
      </c>
      <c r="BT1663" s="1" t="s">
        <v>5281</v>
      </c>
    </row>
    <row r="1664" spans="1:31" ht="13.5" customHeight="1">
      <c r="A1664" s="5" t="str">
        <f t="shared" si="84"/>
        <v>1861_화현내_0213</v>
      </c>
      <c r="B1664" s="1">
        <v>1861</v>
      </c>
      <c r="C1664" s="1" t="s">
        <v>9339</v>
      </c>
      <c r="D1664" s="1" t="s">
        <v>9340</v>
      </c>
      <c r="E1664" s="1">
        <v>1663</v>
      </c>
      <c r="F1664" s="1">
        <v>6</v>
      </c>
      <c r="G1664" s="1" t="s">
        <v>2529</v>
      </c>
      <c r="H1664" s="1" t="s">
        <v>4196</v>
      </c>
      <c r="I1664" s="1">
        <v>47</v>
      </c>
      <c r="L1664" s="1">
        <v>5</v>
      </c>
      <c r="M1664" s="1" t="s">
        <v>8710</v>
      </c>
      <c r="N1664" s="1" t="s">
        <v>8711</v>
      </c>
      <c r="S1664" s="1" t="s">
        <v>297</v>
      </c>
      <c r="T1664" s="1" t="s">
        <v>4258</v>
      </c>
      <c r="AC1664" s="1">
        <v>18</v>
      </c>
      <c r="AD1664" s="1" t="s">
        <v>188</v>
      </c>
      <c r="AE1664" s="1" t="s">
        <v>5193</v>
      </c>
    </row>
    <row r="1665" spans="1:72" ht="13.5" customHeight="1">
      <c r="A1665" s="5" t="str">
        <f t="shared" si="84"/>
        <v>1861_화현내_0213</v>
      </c>
      <c r="B1665" s="1">
        <v>1861</v>
      </c>
      <c r="C1665" s="1" t="s">
        <v>9339</v>
      </c>
      <c r="D1665" s="1" t="s">
        <v>9340</v>
      </c>
      <c r="E1665" s="1">
        <v>1664</v>
      </c>
      <c r="F1665" s="1">
        <v>6</v>
      </c>
      <c r="G1665" s="1" t="s">
        <v>2529</v>
      </c>
      <c r="H1665" s="1" t="s">
        <v>4196</v>
      </c>
      <c r="I1665" s="1">
        <v>48</v>
      </c>
      <c r="J1665" s="1" t="s">
        <v>4079</v>
      </c>
      <c r="K1665" s="1" t="s">
        <v>7413</v>
      </c>
      <c r="L1665" s="1">
        <v>1</v>
      </c>
      <c r="M1665" s="1" t="s">
        <v>8712</v>
      </c>
      <c r="N1665" s="1" t="s">
        <v>8713</v>
      </c>
      <c r="T1665" s="1" t="s">
        <v>8797</v>
      </c>
      <c r="U1665" s="1" t="s">
        <v>4080</v>
      </c>
      <c r="V1665" s="1" t="s">
        <v>4289</v>
      </c>
      <c r="W1665" s="1" t="s">
        <v>72</v>
      </c>
      <c r="X1665" s="1" t="s">
        <v>4341</v>
      </c>
      <c r="Y1665" s="1" t="s">
        <v>2589</v>
      </c>
      <c r="Z1665" s="1" t="s">
        <v>4407</v>
      </c>
      <c r="AC1665" s="1">
        <v>35</v>
      </c>
      <c r="AD1665" s="1" t="s">
        <v>205</v>
      </c>
      <c r="AE1665" s="1" t="s">
        <v>5214</v>
      </c>
      <c r="AJ1665" s="1" t="s">
        <v>17</v>
      </c>
      <c r="AK1665" s="1" t="s">
        <v>5254</v>
      </c>
      <c r="AL1665" s="1" t="s">
        <v>74</v>
      </c>
      <c r="AM1665" s="1" t="s">
        <v>4740</v>
      </c>
      <c r="AT1665" s="1" t="s">
        <v>270</v>
      </c>
      <c r="AU1665" s="1" t="s">
        <v>5331</v>
      </c>
      <c r="AV1665" s="1" t="s">
        <v>2469</v>
      </c>
      <c r="AW1665" s="1" t="s">
        <v>5373</v>
      </c>
      <c r="BG1665" s="1" t="s">
        <v>270</v>
      </c>
      <c r="BH1665" s="1" t="s">
        <v>5331</v>
      </c>
      <c r="BI1665" s="1" t="s">
        <v>2939</v>
      </c>
      <c r="BJ1665" s="1" t="s">
        <v>5985</v>
      </c>
      <c r="BK1665" s="1" t="s">
        <v>270</v>
      </c>
      <c r="BL1665" s="1" t="s">
        <v>5331</v>
      </c>
      <c r="BM1665" s="1" t="s">
        <v>3459</v>
      </c>
      <c r="BN1665" s="1" t="s">
        <v>6478</v>
      </c>
      <c r="BO1665" s="1" t="s">
        <v>270</v>
      </c>
      <c r="BP1665" s="1" t="s">
        <v>5331</v>
      </c>
      <c r="BQ1665" s="1" t="s">
        <v>3460</v>
      </c>
      <c r="BR1665" s="1" t="s">
        <v>7604</v>
      </c>
      <c r="BS1665" s="1" t="s">
        <v>88</v>
      </c>
      <c r="BT1665" s="1" t="s">
        <v>7489</v>
      </c>
    </row>
    <row r="1666" spans="1:72" ht="13.5" customHeight="1">
      <c r="A1666" s="5" t="str">
        <f aca="true" t="shared" si="85" ref="A1666:A1681">HYPERLINK("http://kyu.snu.ac.kr/sdhj/index.jsp?type=hj/GK14782_00IH_0001_0214.jpg","1861_화현내_0214")</f>
        <v>1861_화현내_0214</v>
      </c>
      <c r="B1666" s="1">
        <v>1861</v>
      </c>
      <c r="C1666" s="1" t="s">
        <v>9339</v>
      </c>
      <c r="D1666" s="1" t="s">
        <v>9340</v>
      </c>
      <c r="E1666" s="1">
        <v>1665</v>
      </c>
      <c r="F1666" s="1">
        <v>6</v>
      </c>
      <c r="G1666" s="1" t="s">
        <v>2529</v>
      </c>
      <c r="H1666" s="1" t="s">
        <v>4196</v>
      </c>
      <c r="I1666" s="1">
        <v>48</v>
      </c>
      <c r="L1666" s="1">
        <v>1</v>
      </c>
      <c r="M1666" s="1" t="s">
        <v>8712</v>
      </c>
      <c r="N1666" s="1" t="s">
        <v>8713</v>
      </c>
      <c r="S1666" s="1" t="s">
        <v>49</v>
      </c>
      <c r="T1666" s="1" t="s">
        <v>967</v>
      </c>
      <c r="W1666" s="1" t="s">
        <v>387</v>
      </c>
      <c r="X1666" s="1" t="s">
        <v>4344</v>
      </c>
      <c r="Y1666" s="1" t="s">
        <v>10</v>
      </c>
      <c r="Z1666" s="1" t="s">
        <v>4364</v>
      </c>
      <c r="AC1666" s="1">
        <v>28</v>
      </c>
      <c r="AD1666" s="1" t="s">
        <v>311</v>
      </c>
      <c r="AE1666" s="1" t="s">
        <v>5191</v>
      </c>
      <c r="AJ1666" s="1" t="s">
        <v>17</v>
      </c>
      <c r="AK1666" s="1" t="s">
        <v>5254</v>
      </c>
      <c r="AL1666" s="1" t="s">
        <v>388</v>
      </c>
      <c r="AM1666" s="1" t="s">
        <v>5267</v>
      </c>
      <c r="AT1666" s="1" t="s">
        <v>110</v>
      </c>
      <c r="AU1666" s="1" t="s">
        <v>4271</v>
      </c>
      <c r="AV1666" s="1" t="s">
        <v>4081</v>
      </c>
      <c r="AW1666" s="1" t="s">
        <v>4424</v>
      </c>
      <c r="BG1666" s="1" t="s">
        <v>110</v>
      </c>
      <c r="BH1666" s="1" t="s">
        <v>4271</v>
      </c>
      <c r="BI1666" s="1" t="s">
        <v>4082</v>
      </c>
      <c r="BJ1666" s="1" t="s">
        <v>5984</v>
      </c>
      <c r="BK1666" s="1" t="s">
        <v>110</v>
      </c>
      <c r="BL1666" s="1" t="s">
        <v>4271</v>
      </c>
      <c r="BM1666" s="1" t="s">
        <v>4083</v>
      </c>
      <c r="BN1666" s="1" t="s">
        <v>5980</v>
      </c>
      <c r="BO1666" s="1" t="s">
        <v>110</v>
      </c>
      <c r="BP1666" s="1" t="s">
        <v>4271</v>
      </c>
      <c r="BQ1666" s="1" t="s">
        <v>4084</v>
      </c>
      <c r="BR1666" s="1" t="s">
        <v>6877</v>
      </c>
      <c r="BS1666" s="1" t="s">
        <v>130</v>
      </c>
      <c r="BT1666" s="1" t="s">
        <v>5257</v>
      </c>
    </row>
    <row r="1667" spans="1:31" ht="13.5" customHeight="1">
      <c r="A1667" s="5" t="str">
        <f t="shared" si="85"/>
        <v>1861_화현내_0214</v>
      </c>
      <c r="B1667" s="1">
        <v>1861</v>
      </c>
      <c r="C1667" s="1" t="s">
        <v>9339</v>
      </c>
      <c r="D1667" s="1" t="s">
        <v>9340</v>
      </c>
      <c r="E1667" s="1">
        <v>1666</v>
      </c>
      <c r="F1667" s="1">
        <v>6</v>
      </c>
      <c r="G1667" s="1" t="s">
        <v>2529</v>
      </c>
      <c r="H1667" s="1" t="s">
        <v>4196</v>
      </c>
      <c r="I1667" s="1">
        <v>48</v>
      </c>
      <c r="L1667" s="1">
        <v>1</v>
      </c>
      <c r="M1667" s="1" t="s">
        <v>8712</v>
      </c>
      <c r="N1667" s="1" t="s">
        <v>8713</v>
      </c>
      <c r="S1667" s="1" t="s">
        <v>297</v>
      </c>
      <c r="T1667" s="1" t="s">
        <v>4258</v>
      </c>
      <c r="AC1667" s="1">
        <v>10</v>
      </c>
      <c r="AD1667" s="1" t="s">
        <v>693</v>
      </c>
      <c r="AE1667" s="1" t="s">
        <v>5213</v>
      </c>
    </row>
    <row r="1668" spans="1:72" ht="13.5" customHeight="1">
      <c r="A1668" s="5" t="str">
        <f t="shared" si="85"/>
        <v>1861_화현내_0214</v>
      </c>
      <c r="B1668" s="1">
        <v>1861</v>
      </c>
      <c r="C1668" s="1" t="s">
        <v>9339</v>
      </c>
      <c r="D1668" s="1" t="s">
        <v>9340</v>
      </c>
      <c r="E1668" s="1">
        <v>1667</v>
      </c>
      <c r="F1668" s="1">
        <v>6</v>
      </c>
      <c r="G1668" s="1" t="s">
        <v>2529</v>
      </c>
      <c r="H1668" s="1" t="s">
        <v>4196</v>
      </c>
      <c r="I1668" s="1">
        <v>48</v>
      </c>
      <c r="L1668" s="1">
        <v>2</v>
      </c>
      <c r="M1668" s="1" t="s">
        <v>8714</v>
      </c>
      <c r="N1668" s="1" t="s">
        <v>8715</v>
      </c>
      <c r="T1668" s="1" t="s">
        <v>9116</v>
      </c>
      <c r="U1668" s="1" t="s">
        <v>110</v>
      </c>
      <c r="V1668" s="1" t="s">
        <v>4271</v>
      </c>
      <c r="W1668" s="1" t="s">
        <v>97</v>
      </c>
      <c r="X1668" s="1" t="s">
        <v>9325</v>
      </c>
      <c r="Y1668" s="1" t="s">
        <v>4085</v>
      </c>
      <c r="Z1668" s="1" t="s">
        <v>4406</v>
      </c>
      <c r="AC1668" s="1">
        <v>45</v>
      </c>
      <c r="AD1668" s="1" t="s">
        <v>73</v>
      </c>
      <c r="AE1668" s="1" t="s">
        <v>5197</v>
      </c>
      <c r="AJ1668" s="1" t="s">
        <v>17</v>
      </c>
      <c r="AK1668" s="1" t="s">
        <v>5254</v>
      </c>
      <c r="AL1668" s="1" t="s">
        <v>88</v>
      </c>
      <c r="AM1668" s="1" t="s">
        <v>7489</v>
      </c>
      <c r="AT1668" s="1" t="s">
        <v>110</v>
      </c>
      <c r="AU1668" s="1" t="s">
        <v>4271</v>
      </c>
      <c r="AV1668" s="1" t="s">
        <v>3016</v>
      </c>
      <c r="AW1668" s="1" t="s">
        <v>5372</v>
      </c>
      <c r="BG1668" s="1" t="s">
        <v>855</v>
      </c>
      <c r="BH1668" s="1" t="s">
        <v>5338</v>
      </c>
      <c r="BI1668" s="1" t="s">
        <v>4086</v>
      </c>
      <c r="BJ1668" s="1" t="s">
        <v>5983</v>
      </c>
      <c r="BK1668" s="1" t="s">
        <v>855</v>
      </c>
      <c r="BL1668" s="1" t="s">
        <v>5338</v>
      </c>
      <c r="BM1668" s="1" t="s">
        <v>766</v>
      </c>
      <c r="BN1668" s="1" t="s">
        <v>4516</v>
      </c>
      <c r="BO1668" s="1" t="s">
        <v>1304</v>
      </c>
      <c r="BP1668" s="1" t="s">
        <v>5334</v>
      </c>
      <c r="BQ1668" s="1" t="s">
        <v>3542</v>
      </c>
      <c r="BR1668" s="1" t="s">
        <v>6876</v>
      </c>
      <c r="BS1668" s="1" t="s">
        <v>1742</v>
      </c>
      <c r="BT1668" s="1" t="s">
        <v>5268</v>
      </c>
    </row>
    <row r="1669" spans="1:72" ht="13.5" customHeight="1">
      <c r="A1669" s="5" t="str">
        <f t="shared" si="85"/>
        <v>1861_화현내_0214</v>
      </c>
      <c r="B1669" s="1">
        <v>1861</v>
      </c>
      <c r="C1669" s="1" t="s">
        <v>9339</v>
      </c>
      <c r="D1669" s="1" t="s">
        <v>9340</v>
      </c>
      <c r="E1669" s="1">
        <v>1668</v>
      </c>
      <c r="F1669" s="1">
        <v>6</v>
      </c>
      <c r="G1669" s="1" t="s">
        <v>2529</v>
      </c>
      <c r="H1669" s="1" t="s">
        <v>4196</v>
      </c>
      <c r="I1669" s="1">
        <v>48</v>
      </c>
      <c r="L1669" s="1">
        <v>2</v>
      </c>
      <c r="M1669" s="1" t="s">
        <v>8714</v>
      </c>
      <c r="N1669" s="1" t="s">
        <v>8715</v>
      </c>
      <c r="S1669" s="1" t="s">
        <v>49</v>
      </c>
      <c r="T1669" s="1" t="s">
        <v>967</v>
      </c>
      <c r="W1669" s="1" t="s">
        <v>38</v>
      </c>
      <c r="X1669" s="1" t="s">
        <v>4338</v>
      </c>
      <c r="Y1669" s="1" t="s">
        <v>10</v>
      </c>
      <c r="Z1669" s="1" t="s">
        <v>4364</v>
      </c>
      <c r="AC1669" s="1">
        <v>48</v>
      </c>
      <c r="AD1669" s="1" t="s">
        <v>83</v>
      </c>
      <c r="AE1669" s="1" t="s">
        <v>5209</v>
      </c>
      <c r="AJ1669" s="1" t="s">
        <v>17</v>
      </c>
      <c r="AK1669" s="1" t="s">
        <v>5254</v>
      </c>
      <c r="AL1669" s="1" t="s">
        <v>41</v>
      </c>
      <c r="AM1669" s="1" t="s">
        <v>5259</v>
      </c>
      <c r="AT1669" s="1" t="s">
        <v>105</v>
      </c>
      <c r="AU1669" s="1" t="s">
        <v>4280</v>
      </c>
      <c r="AV1669" s="1" t="s">
        <v>4087</v>
      </c>
      <c r="AW1669" s="1" t="s">
        <v>5371</v>
      </c>
      <c r="BG1669" s="1" t="s">
        <v>105</v>
      </c>
      <c r="BH1669" s="1" t="s">
        <v>4280</v>
      </c>
      <c r="BI1669" s="1" t="s">
        <v>4088</v>
      </c>
      <c r="BJ1669" s="1" t="s">
        <v>9326</v>
      </c>
      <c r="BK1669" s="1" t="s">
        <v>105</v>
      </c>
      <c r="BL1669" s="1" t="s">
        <v>4280</v>
      </c>
      <c r="BM1669" s="1" t="s">
        <v>4089</v>
      </c>
      <c r="BN1669" s="1" t="s">
        <v>6477</v>
      </c>
      <c r="BO1669" s="1" t="s">
        <v>105</v>
      </c>
      <c r="BP1669" s="1" t="s">
        <v>4280</v>
      </c>
      <c r="BQ1669" s="1" t="s">
        <v>4090</v>
      </c>
      <c r="BR1669" s="1" t="s">
        <v>7860</v>
      </c>
      <c r="BS1669" s="1" t="s">
        <v>141</v>
      </c>
      <c r="BT1669" s="1" t="s">
        <v>5296</v>
      </c>
    </row>
    <row r="1670" spans="1:31" ht="13.5" customHeight="1">
      <c r="A1670" s="5" t="str">
        <f t="shared" si="85"/>
        <v>1861_화현내_0214</v>
      </c>
      <c r="B1670" s="1">
        <v>1861</v>
      </c>
      <c r="C1670" s="1" t="s">
        <v>9339</v>
      </c>
      <c r="D1670" s="1" t="s">
        <v>9340</v>
      </c>
      <c r="E1670" s="1">
        <v>1669</v>
      </c>
      <c r="F1670" s="1">
        <v>6</v>
      </c>
      <c r="G1670" s="1" t="s">
        <v>2529</v>
      </c>
      <c r="H1670" s="1" t="s">
        <v>4196</v>
      </c>
      <c r="I1670" s="1">
        <v>48</v>
      </c>
      <c r="L1670" s="1">
        <v>2</v>
      </c>
      <c r="M1670" s="1" t="s">
        <v>8714</v>
      </c>
      <c r="N1670" s="1" t="s">
        <v>8715</v>
      </c>
      <c r="S1670" s="1" t="s">
        <v>181</v>
      </c>
      <c r="T1670" s="1" t="s">
        <v>4259</v>
      </c>
      <c r="Y1670" s="1" t="s">
        <v>4091</v>
      </c>
      <c r="Z1670" s="1" t="s">
        <v>4405</v>
      </c>
      <c r="AC1670" s="1">
        <v>13</v>
      </c>
      <c r="AD1670" s="1" t="s">
        <v>521</v>
      </c>
      <c r="AE1670" s="1" t="s">
        <v>5212</v>
      </c>
    </row>
    <row r="1671" spans="1:72" ht="13.5" customHeight="1">
      <c r="A1671" s="5" t="str">
        <f t="shared" si="85"/>
        <v>1861_화현내_0214</v>
      </c>
      <c r="B1671" s="1">
        <v>1861</v>
      </c>
      <c r="C1671" s="1" t="s">
        <v>9339</v>
      </c>
      <c r="D1671" s="1" t="s">
        <v>9340</v>
      </c>
      <c r="E1671" s="1">
        <v>1670</v>
      </c>
      <c r="F1671" s="1">
        <v>6</v>
      </c>
      <c r="G1671" s="1" t="s">
        <v>2529</v>
      </c>
      <c r="H1671" s="1" t="s">
        <v>4196</v>
      </c>
      <c r="I1671" s="1">
        <v>48</v>
      </c>
      <c r="L1671" s="1">
        <v>3</v>
      </c>
      <c r="M1671" s="1" t="s">
        <v>8716</v>
      </c>
      <c r="N1671" s="1" t="s">
        <v>8717</v>
      </c>
      <c r="T1671" s="1" t="s">
        <v>9237</v>
      </c>
      <c r="U1671" s="1" t="s">
        <v>110</v>
      </c>
      <c r="V1671" s="1" t="s">
        <v>4271</v>
      </c>
      <c r="W1671" s="1" t="s">
        <v>139</v>
      </c>
      <c r="X1671" s="1" t="s">
        <v>9327</v>
      </c>
      <c r="Y1671" s="1" t="s">
        <v>4092</v>
      </c>
      <c r="Z1671" s="1" t="s">
        <v>4404</v>
      </c>
      <c r="AC1671" s="1">
        <v>28</v>
      </c>
      <c r="AD1671" s="1" t="s">
        <v>575</v>
      </c>
      <c r="AE1671" s="1" t="s">
        <v>5211</v>
      </c>
      <c r="AJ1671" s="1" t="s">
        <v>17</v>
      </c>
      <c r="AK1671" s="1" t="s">
        <v>5254</v>
      </c>
      <c r="AL1671" s="1" t="s">
        <v>141</v>
      </c>
      <c r="AM1671" s="1" t="s">
        <v>5296</v>
      </c>
      <c r="AT1671" s="1" t="s">
        <v>110</v>
      </c>
      <c r="AU1671" s="1" t="s">
        <v>4271</v>
      </c>
      <c r="AV1671" s="1" t="s">
        <v>3219</v>
      </c>
      <c r="AW1671" s="1" t="s">
        <v>5370</v>
      </c>
      <c r="BG1671" s="1" t="s">
        <v>110</v>
      </c>
      <c r="BH1671" s="1" t="s">
        <v>4271</v>
      </c>
      <c r="BI1671" s="1" t="s">
        <v>3409</v>
      </c>
      <c r="BJ1671" s="1" t="s">
        <v>5982</v>
      </c>
      <c r="BK1671" s="1" t="s">
        <v>110</v>
      </c>
      <c r="BL1671" s="1" t="s">
        <v>4271</v>
      </c>
      <c r="BM1671" s="1" t="s">
        <v>4093</v>
      </c>
      <c r="BN1671" s="1" t="s">
        <v>6409</v>
      </c>
      <c r="BO1671" s="1" t="s">
        <v>110</v>
      </c>
      <c r="BP1671" s="1" t="s">
        <v>4271</v>
      </c>
      <c r="BQ1671" s="1" t="s">
        <v>4094</v>
      </c>
      <c r="BR1671" s="1" t="s">
        <v>6875</v>
      </c>
      <c r="BS1671" s="1" t="s">
        <v>41</v>
      </c>
      <c r="BT1671" s="1" t="s">
        <v>5259</v>
      </c>
    </row>
    <row r="1672" spans="1:72" ht="13.5" customHeight="1">
      <c r="A1672" s="5" t="str">
        <f t="shared" si="85"/>
        <v>1861_화현내_0214</v>
      </c>
      <c r="B1672" s="1">
        <v>1861</v>
      </c>
      <c r="C1672" s="1" t="s">
        <v>9339</v>
      </c>
      <c r="D1672" s="1" t="s">
        <v>9340</v>
      </c>
      <c r="E1672" s="1">
        <v>1671</v>
      </c>
      <c r="F1672" s="1">
        <v>6</v>
      </c>
      <c r="G1672" s="1" t="s">
        <v>2529</v>
      </c>
      <c r="H1672" s="1" t="s">
        <v>4196</v>
      </c>
      <c r="I1672" s="1">
        <v>48</v>
      </c>
      <c r="L1672" s="1">
        <v>3</v>
      </c>
      <c r="M1672" s="1" t="s">
        <v>8716</v>
      </c>
      <c r="N1672" s="1" t="s">
        <v>8717</v>
      </c>
      <c r="S1672" s="1" t="s">
        <v>49</v>
      </c>
      <c r="T1672" s="1" t="s">
        <v>967</v>
      </c>
      <c r="W1672" s="1" t="s">
        <v>4095</v>
      </c>
      <c r="X1672" s="1" t="s">
        <v>4348</v>
      </c>
      <c r="Y1672" s="1" t="s">
        <v>10</v>
      </c>
      <c r="Z1672" s="1" t="s">
        <v>4364</v>
      </c>
      <c r="AC1672" s="1">
        <v>28</v>
      </c>
      <c r="AJ1672" s="1" t="s">
        <v>17</v>
      </c>
      <c r="AK1672" s="1" t="s">
        <v>5254</v>
      </c>
      <c r="AL1672" s="1" t="s">
        <v>465</v>
      </c>
      <c r="AM1672" s="1" t="s">
        <v>5266</v>
      </c>
      <c r="AT1672" s="1" t="s">
        <v>105</v>
      </c>
      <c r="AU1672" s="1" t="s">
        <v>4280</v>
      </c>
      <c r="AV1672" s="1" t="s">
        <v>4096</v>
      </c>
      <c r="AW1672" s="1" t="s">
        <v>5369</v>
      </c>
      <c r="BG1672" s="1" t="s">
        <v>105</v>
      </c>
      <c r="BH1672" s="1" t="s">
        <v>4280</v>
      </c>
      <c r="BI1672" s="1" t="s">
        <v>4097</v>
      </c>
      <c r="BJ1672" s="1" t="s">
        <v>5981</v>
      </c>
      <c r="BK1672" s="1" t="s">
        <v>105</v>
      </c>
      <c r="BL1672" s="1" t="s">
        <v>4280</v>
      </c>
      <c r="BM1672" s="1" t="s">
        <v>4098</v>
      </c>
      <c r="BN1672" s="1" t="s">
        <v>6476</v>
      </c>
      <c r="BO1672" s="1" t="s">
        <v>105</v>
      </c>
      <c r="BP1672" s="1" t="s">
        <v>4280</v>
      </c>
      <c r="BQ1672" s="1" t="s">
        <v>4099</v>
      </c>
      <c r="BR1672" s="1" t="s">
        <v>6874</v>
      </c>
      <c r="BS1672" s="1" t="s">
        <v>180</v>
      </c>
      <c r="BT1672" s="1" t="s">
        <v>5255</v>
      </c>
    </row>
    <row r="1673" spans="1:72" ht="13.5" customHeight="1">
      <c r="A1673" s="5" t="str">
        <f t="shared" si="85"/>
        <v>1861_화현내_0214</v>
      </c>
      <c r="B1673" s="1">
        <v>1861</v>
      </c>
      <c r="C1673" s="1" t="s">
        <v>9339</v>
      </c>
      <c r="D1673" s="1" t="s">
        <v>9340</v>
      </c>
      <c r="E1673" s="1">
        <v>1672</v>
      </c>
      <c r="F1673" s="1">
        <v>6</v>
      </c>
      <c r="G1673" s="1" t="s">
        <v>2529</v>
      </c>
      <c r="H1673" s="1" t="s">
        <v>4196</v>
      </c>
      <c r="I1673" s="1">
        <v>48</v>
      </c>
      <c r="L1673" s="1">
        <v>4</v>
      </c>
      <c r="M1673" s="1" t="s">
        <v>4079</v>
      </c>
      <c r="N1673" s="1" t="s">
        <v>7413</v>
      </c>
      <c r="T1673" s="1" t="s">
        <v>9105</v>
      </c>
      <c r="U1673" s="1" t="s">
        <v>110</v>
      </c>
      <c r="V1673" s="1" t="s">
        <v>4271</v>
      </c>
      <c r="W1673" s="1" t="s">
        <v>139</v>
      </c>
      <c r="X1673" s="1" t="s">
        <v>9218</v>
      </c>
      <c r="Y1673" s="1" t="s">
        <v>4100</v>
      </c>
      <c r="Z1673" s="1" t="s">
        <v>4403</v>
      </c>
      <c r="AC1673" s="1">
        <v>64</v>
      </c>
      <c r="AD1673" s="1" t="s">
        <v>208</v>
      </c>
      <c r="AE1673" s="1" t="s">
        <v>5210</v>
      </c>
      <c r="AJ1673" s="1" t="s">
        <v>17</v>
      </c>
      <c r="AK1673" s="1" t="s">
        <v>5254</v>
      </c>
      <c r="AL1673" s="1" t="s">
        <v>141</v>
      </c>
      <c r="AM1673" s="1" t="s">
        <v>5296</v>
      </c>
      <c r="AT1673" s="1" t="s">
        <v>110</v>
      </c>
      <c r="AU1673" s="1" t="s">
        <v>4271</v>
      </c>
      <c r="AV1673" s="1" t="s">
        <v>4101</v>
      </c>
      <c r="AW1673" s="1" t="s">
        <v>5368</v>
      </c>
      <c r="BG1673" s="1" t="s">
        <v>1304</v>
      </c>
      <c r="BH1673" s="1" t="s">
        <v>5334</v>
      </c>
      <c r="BI1673" s="1" t="s">
        <v>4018</v>
      </c>
      <c r="BJ1673" s="1" t="s">
        <v>5980</v>
      </c>
      <c r="BK1673" s="1" t="s">
        <v>110</v>
      </c>
      <c r="BL1673" s="1" t="s">
        <v>4271</v>
      </c>
      <c r="BM1673" s="1" t="s">
        <v>3270</v>
      </c>
      <c r="BN1673" s="1" t="s">
        <v>6475</v>
      </c>
      <c r="BO1673" s="1" t="s">
        <v>105</v>
      </c>
      <c r="BP1673" s="1" t="s">
        <v>4280</v>
      </c>
      <c r="BQ1673" s="1" t="s">
        <v>4102</v>
      </c>
      <c r="BR1673" s="1" t="s">
        <v>6873</v>
      </c>
      <c r="BS1673" s="1" t="s">
        <v>41</v>
      </c>
      <c r="BT1673" s="1" t="s">
        <v>5259</v>
      </c>
    </row>
    <row r="1674" spans="1:72" ht="13.5" customHeight="1">
      <c r="A1674" s="5" t="str">
        <f t="shared" si="85"/>
        <v>1861_화현내_0214</v>
      </c>
      <c r="B1674" s="1">
        <v>1861</v>
      </c>
      <c r="C1674" s="1" t="s">
        <v>9339</v>
      </c>
      <c r="D1674" s="1" t="s">
        <v>9340</v>
      </c>
      <c r="E1674" s="1">
        <v>1673</v>
      </c>
      <c r="F1674" s="1">
        <v>6</v>
      </c>
      <c r="G1674" s="1" t="s">
        <v>2529</v>
      </c>
      <c r="H1674" s="1" t="s">
        <v>4196</v>
      </c>
      <c r="I1674" s="1">
        <v>48</v>
      </c>
      <c r="L1674" s="1">
        <v>4</v>
      </c>
      <c r="M1674" s="1" t="s">
        <v>4079</v>
      </c>
      <c r="N1674" s="1" t="s">
        <v>7413</v>
      </c>
      <c r="S1674" s="1" t="s">
        <v>49</v>
      </c>
      <c r="T1674" s="1" t="s">
        <v>967</v>
      </c>
      <c r="W1674" s="1" t="s">
        <v>72</v>
      </c>
      <c r="X1674" s="1" t="s">
        <v>4341</v>
      </c>
      <c r="Y1674" s="1" t="s">
        <v>10</v>
      </c>
      <c r="Z1674" s="1" t="s">
        <v>4364</v>
      </c>
      <c r="AC1674" s="1">
        <v>64</v>
      </c>
      <c r="AD1674" s="1" t="s">
        <v>208</v>
      </c>
      <c r="AE1674" s="1" t="s">
        <v>5210</v>
      </c>
      <c r="AJ1674" s="1" t="s">
        <v>17</v>
      </c>
      <c r="AK1674" s="1" t="s">
        <v>5254</v>
      </c>
      <c r="AL1674" s="1" t="s">
        <v>74</v>
      </c>
      <c r="AM1674" s="1" t="s">
        <v>4740</v>
      </c>
      <c r="AT1674" s="1" t="s">
        <v>105</v>
      </c>
      <c r="AU1674" s="1" t="s">
        <v>4280</v>
      </c>
      <c r="AV1674" s="1" t="s">
        <v>4103</v>
      </c>
      <c r="AW1674" s="1" t="s">
        <v>9328</v>
      </c>
      <c r="BG1674" s="1" t="s">
        <v>105</v>
      </c>
      <c r="BH1674" s="1" t="s">
        <v>4280</v>
      </c>
      <c r="BI1674" s="1" t="s">
        <v>3380</v>
      </c>
      <c r="BJ1674" s="1" t="s">
        <v>5979</v>
      </c>
      <c r="BK1674" s="1" t="s">
        <v>105</v>
      </c>
      <c r="BL1674" s="1" t="s">
        <v>4280</v>
      </c>
      <c r="BM1674" s="1" t="s">
        <v>4104</v>
      </c>
      <c r="BN1674" s="1" t="s">
        <v>6474</v>
      </c>
      <c r="BO1674" s="1" t="s">
        <v>105</v>
      </c>
      <c r="BP1674" s="1" t="s">
        <v>4280</v>
      </c>
      <c r="BQ1674" s="1" t="s">
        <v>4105</v>
      </c>
      <c r="BR1674" s="1" t="s">
        <v>6872</v>
      </c>
      <c r="BS1674" s="1" t="s">
        <v>91</v>
      </c>
      <c r="BT1674" s="1" t="s">
        <v>5274</v>
      </c>
    </row>
    <row r="1675" spans="1:29" ht="13.5" customHeight="1">
      <c r="A1675" s="5" t="str">
        <f t="shared" si="85"/>
        <v>1861_화현내_0214</v>
      </c>
      <c r="B1675" s="1">
        <v>1861</v>
      </c>
      <c r="C1675" s="1" t="s">
        <v>9339</v>
      </c>
      <c r="D1675" s="1" t="s">
        <v>9340</v>
      </c>
      <c r="E1675" s="1">
        <v>1674</v>
      </c>
      <c r="F1675" s="1">
        <v>6</v>
      </c>
      <c r="G1675" s="1" t="s">
        <v>2529</v>
      </c>
      <c r="H1675" s="1" t="s">
        <v>4196</v>
      </c>
      <c r="I1675" s="1">
        <v>48</v>
      </c>
      <c r="L1675" s="1">
        <v>4</v>
      </c>
      <c r="M1675" s="1" t="s">
        <v>4079</v>
      </c>
      <c r="N1675" s="1" t="s">
        <v>7413</v>
      </c>
      <c r="S1675" s="1" t="s">
        <v>4106</v>
      </c>
      <c r="T1675" s="1" t="s">
        <v>4264</v>
      </c>
      <c r="U1675" s="1" t="s">
        <v>110</v>
      </c>
      <c r="V1675" s="1" t="s">
        <v>4271</v>
      </c>
      <c r="W1675" s="1" t="s">
        <v>288</v>
      </c>
      <c r="X1675" s="1" t="s">
        <v>4347</v>
      </c>
      <c r="Y1675" s="1" t="s">
        <v>3139</v>
      </c>
      <c r="Z1675" s="1" t="s">
        <v>4402</v>
      </c>
      <c r="AC1675" s="1">
        <v>58</v>
      </c>
    </row>
    <row r="1676" spans="1:72" ht="13.5" customHeight="1">
      <c r="A1676" s="5" t="str">
        <f t="shared" si="85"/>
        <v>1861_화현내_0214</v>
      </c>
      <c r="B1676" s="1">
        <v>1861</v>
      </c>
      <c r="C1676" s="1" t="s">
        <v>9339</v>
      </c>
      <c r="D1676" s="1" t="s">
        <v>9340</v>
      </c>
      <c r="E1676" s="1">
        <v>1675</v>
      </c>
      <c r="F1676" s="1">
        <v>6</v>
      </c>
      <c r="G1676" s="1" t="s">
        <v>2529</v>
      </c>
      <c r="H1676" s="1" t="s">
        <v>4196</v>
      </c>
      <c r="I1676" s="1">
        <v>48</v>
      </c>
      <c r="L1676" s="1">
        <v>5</v>
      </c>
      <c r="M1676" s="1" t="s">
        <v>8718</v>
      </c>
      <c r="N1676" s="1" t="s">
        <v>8719</v>
      </c>
      <c r="T1676" s="1" t="s">
        <v>8764</v>
      </c>
      <c r="U1676" s="1" t="s">
        <v>110</v>
      </c>
      <c r="V1676" s="1" t="s">
        <v>4271</v>
      </c>
      <c r="W1676" s="1" t="s">
        <v>97</v>
      </c>
      <c r="X1676" s="1" t="s">
        <v>8765</v>
      </c>
      <c r="Y1676" s="1" t="s">
        <v>2832</v>
      </c>
      <c r="Z1676" s="1" t="s">
        <v>4401</v>
      </c>
      <c r="AC1676" s="1">
        <v>48</v>
      </c>
      <c r="AD1676" s="1" t="s">
        <v>83</v>
      </c>
      <c r="AE1676" s="1" t="s">
        <v>5209</v>
      </c>
      <c r="AJ1676" s="1" t="s">
        <v>17</v>
      </c>
      <c r="AK1676" s="1" t="s">
        <v>5254</v>
      </c>
      <c r="AL1676" s="1" t="s">
        <v>88</v>
      </c>
      <c r="AM1676" s="1" t="s">
        <v>7489</v>
      </c>
      <c r="AT1676" s="1" t="s">
        <v>110</v>
      </c>
      <c r="AU1676" s="1" t="s">
        <v>4271</v>
      </c>
      <c r="AV1676" s="1" t="s">
        <v>4107</v>
      </c>
      <c r="AW1676" s="1" t="s">
        <v>5367</v>
      </c>
      <c r="BG1676" s="1" t="s">
        <v>110</v>
      </c>
      <c r="BH1676" s="1" t="s">
        <v>4271</v>
      </c>
      <c r="BI1676" s="1" t="s">
        <v>2495</v>
      </c>
      <c r="BJ1676" s="1" t="s">
        <v>4476</v>
      </c>
      <c r="BK1676" s="1" t="s">
        <v>110</v>
      </c>
      <c r="BL1676" s="1" t="s">
        <v>4271</v>
      </c>
      <c r="BM1676" s="1" t="s">
        <v>4108</v>
      </c>
      <c r="BN1676" s="1" t="s">
        <v>6473</v>
      </c>
      <c r="BO1676" s="1" t="s">
        <v>105</v>
      </c>
      <c r="BP1676" s="1" t="s">
        <v>4280</v>
      </c>
      <c r="BQ1676" s="1" t="s">
        <v>4109</v>
      </c>
      <c r="BR1676" s="1" t="s">
        <v>6871</v>
      </c>
      <c r="BS1676" s="1" t="s">
        <v>41</v>
      </c>
      <c r="BT1676" s="1" t="s">
        <v>5259</v>
      </c>
    </row>
    <row r="1677" spans="1:72" ht="13.5" customHeight="1">
      <c r="A1677" s="5" t="str">
        <f t="shared" si="85"/>
        <v>1861_화현내_0214</v>
      </c>
      <c r="B1677" s="1">
        <v>1861</v>
      </c>
      <c r="C1677" s="1" t="s">
        <v>9339</v>
      </c>
      <c r="D1677" s="1" t="s">
        <v>9340</v>
      </c>
      <c r="E1677" s="1">
        <v>1676</v>
      </c>
      <c r="F1677" s="1">
        <v>6</v>
      </c>
      <c r="G1677" s="1" t="s">
        <v>2529</v>
      </c>
      <c r="H1677" s="1" t="s">
        <v>4196</v>
      </c>
      <c r="I1677" s="1">
        <v>48</v>
      </c>
      <c r="L1677" s="1">
        <v>5</v>
      </c>
      <c r="M1677" s="1" t="s">
        <v>8718</v>
      </c>
      <c r="N1677" s="1" t="s">
        <v>8719</v>
      </c>
      <c r="S1677" s="1" t="s">
        <v>49</v>
      </c>
      <c r="T1677" s="1" t="s">
        <v>967</v>
      </c>
      <c r="W1677" s="1" t="s">
        <v>97</v>
      </c>
      <c r="X1677" s="1" t="s">
        <v>8765</v>
      </c>
      <c r="Y1677" s="1" t="s">
        <v>10</v>
      </c>
      <c r="Z1677" s="1" t="s">
        <v>4364</v>
      </c>
      <c r="AC1677" s="1">
        <v>58</v>
      </c>
      <c r="AD1677" s="1" t="s">
        <v>83</v>
      </c>
      <c r="AE1677" s="1" t="s">
        <v>5209</v>
      </c>
      <c r="AJ1677" s="1" t="s">
        <v>17</v>
      </c>
      <c r="AK1677" s="1" t="s">
        <v>5254</v>
      </c>
      <c r="AL1677" s="1" t="s">
        <v>88</v>
      </c>
      <c r="AM1677" s="1" t="s">
        <v>7489</v>
      </c>
      <c r="AT1677" s="1" t="s">
        <v>105</v>
      </c>
      <c r="AU1677" s="1" t="s">
        <v>4280</v>
      </c>
      <c r="AV1677" s="1" t="s">
        <v>4110</v>
      </c>
      <c r="AW1677" s="1" t="s">
        <v>5366</v>
      </c>
      <c r="BG1677" s="1" t="s">
        <v>105</v>
      </c>
      <c r="BH1677" s="1" t="s">
        <v>4280</v>
      </c>
      <c r="BI1677" s="1" t="s">
        <v>4111</v>
      </c>
      <c r="BJ1677" s="1" t="s">
        <v>5978</v>
      </c>
      <c r="BK1677" s="1" t="s">
        <v>105</v>
      </c>
      <c r="BL1677" s="1" t="s">
        <v>4280</v>
      </c>
      <c r="BM1677" s="1" t="s">
        <v>4112</v>
      </c>
      <c r="BN1677" s="1" t="s">
        <v>6432</v>
      </c>
      <c r="BO1677" s="1" t="s">
        <v>105</v>
      </c>
      <c r="BP1677" s="1" t="s">
        <v>4280</v>
      </c>
      <c r="BQ1677" s="1" t="s">
        <v>4113</v>
      </c>
      <c r="BR1677" s="1" t="s">
        <v>6870</v>
      </c>
      <c r="BS1677" s="1" t="s">
        <v>4114</v>
      </c>
      <c r="BT1677" s="1" t="s">
        <v>5137</v>
      </c>
    </row>
    <row r="1678" spans="1:31" ht="13.5" customHeight="1">
      <c r="A1678" s="5" t="str">
        <f t="shared" si="85"/>
        <v>1861_화현내_0214</v>
      </c>
      <c r="B1678" s="1">
        <v>1861</v>
      </c>
      <c r="C1678" s="1" t="s">
        <v>9339</v>
      </c>
      <c r="D1678" s="1" t="s">
        <v>9340</v>
      </c>
      <c r="E1678" s="1">
        <v>1677</v>
      </c>
      <c r="F1678" s="1">
        <v>6</v>
      </c>
      <c r="G1678" s="1" t="s">
        <v>2529</v>
      </c>
      <c r="H1678" s="1" t="s">
        <v>4196</v>
      </c>
      <c r="I1678" s="1">
        <v>48</v>
      </c>
      <c r="L1678" s="1">
        <v>5</v>
      </c>
      <c r="M1678" s="1" t="s">
        <v>8718</v>
      </c>
      <c r="N1678" s="1" t="s">
        <v>8719</v>
      </c>
      <c r="S1678" s="1" t="s">
        <v>181</v>
      </c>
      <c r="T1678" s="1" t="s">
        <v>4259</v>
      </c>
      <c r="Y1678" s="1" t="s">
        <v>1364</v>
      </c>
      <c r="Z1678" s="1" t="s">
        <v>4400</v>
      </c>
      <c r="AC1678" s="1">
        <v>25</v>
      </c>
      <c r="AD1678" s="1" t="s">
        <v>428</v>
      </c>
      <c r="AE1678" s="1" t="s">
        <v>5208</v>
      </c>
    </row>
    <row r="1679" spans="1:72" ht="13.5" customHeight="1">
      <c r="A1679" s="5" t="str">
        <f t="shared" si="85"/>
        <v>1861_화현내_0214</v>
      </c>
      <c r="B1679" s="1">
        <v>1861</v>
      </c>
      <c r="C1679" s="1" t="s">
        <v>9339</v>
      </c>
      <c r="D1679" s="1" t="s">
        <v>9340</v>
      </c>
      <c r="E1679" s="1">
        <v>1678</v>
      </c>
      <c r="F1679" s="1">
        <v>6</v>
      </c>
      <c r="G1679" s="1" t="s">
        <v>2529</v>
      </c>
      <c r="H1679" s="1" t="s">
        <v>4196</v>
      </c>
      <c r="I1679" s="1">
        <v>49</v>
      </c>
      <c r="J1679" s="1" t="s">
        <v>4115</v>
      </c>
      <c r="K1679" s="1" t="s">
        <v>4204</v>
      </c>
      <c r="L1679" s="1">
        <v>1</v>
      </c>
      <c r="M1679" s="1" t="s">
        <v>8720</v>
      </c>
      <c r="N1679" s="1" t="s">
        <v>8721</v>
      </c>
      <c r="T1679" s="1" t="s">
        <v>8785</v>
      </c>
      <c r="U1679" s="1" t="s">
        <v>2117</v>
      </c>
      <c r="V1679" s="1" t="s">
        <v>4288</v>
      </c>
      <c r="W1679" s="1" t="s">
        <v>317</v>
      </c>
      <c r="X1679" s="1" t="s">
        <v>9329</v>
      </c>
      <c r="Y1679" s="1" t="s">
        <v>917</v>
      </c>
      <c r="Z1679" s="1" t="s">
        <v>4399</v>
      </c>
      <c r="AC1679" s="1">
        <v>78</v>
      </c>
      <c r="AD1679" s="1" t="s">
        <v>854</v>
      </c>
      <c r="AE1679" s="1" t="s">
        <v>5207</v>
      </c>
      <c r="AJ1679" s="1" t="s">
        <v>17</v>
      </c>
      <c r="AK1679" s="1" t="s">
        <v>5254</v>
      </c>
      <c r="AL1679" s="1" t="s">
        <v>209</v>
      </c>
      <c r="AM1679" s="1" t="s">
        <v>5265</v>
      </c>
      <c r="AT1679" s="1" t="s">
        <v>105</v>
      </c>
      <c r="AU1679" s="1" t="s">
        <v>4280</v>
      </c>
      <c r="AV1679" s="1" t="s">
        <v>4116</v>
      </c>
      <c r="AW1679" s="1" t="s">
        <v>5365</v>
      </c>
      <c r="BG1679" s="1" t="s">
        <v>105</v>
      </c>
      <c r="BH1679" s="1" t="s">
        <v>4280</v>
      </c>
      <c r="BI1679" s="1" t="s">
        <v>4117</v>
      </c>
      <c r="BJ1679" s="1" t="s">
        <v>5977</v>
      </c>
      <c r="BK1679" s="1" t="s">
        <v>105</v>
      </c>
      <c r="BL1679" s="1" t="s">
        <v>4280</v>
      </c>
      <c r="BM1679" s="1" t="s">
        <v>4067</v>
      </c>
      <c r="BN1679" s="1" t="s">
        <v>4535</v>
      </c>
      <c r="BO1679" s="1" t="s">
        <v>105</v>
      </c>
      <c r="BP1679" s="1" t="s">
        <v>4280</v>
      </c>
      <c r="BQ1679" s="1" t="s">
        <v>1647</v>
      </c>
      <c r="BR1679" s="1" t="s">
        <v>6869</v>
      </c>
      <c r="BS1679" s="1" t="s">
        <v>312</v>
      </c>
      <c r="BT1679" s="1" t="s">
        <v>5262</v>
      </c>
    </row>
    <row r="1680" spans="1:72" ht="13.5" customHeight="1">
      <c r="A1680" s="5" t="str">
        <f t="shared" si="85"/>
        <v>1861_화현내_0214</v>
      </c>
      <c r="B1680" s="1">
        <v>1861</v>
      </c>
      <c r="C1680" s="1" t="s">
        <v>9339</v>
      </c>
      <c r="D1680" s="1" t="s">
        <v>9340</v>
      </c>
      <c r="E1680" s="1">
        <v>1679</v>
      </c>
      <c r="F1680" s="1">
        <v>6</v>
      </c>
      <c r="G1680" s="1" t="s">
        <v>2529</v>
      </c>
      <c r="H1680" s="1" t="s">
        <v>4196</v>
      </c>
      <c r="I1680" s="1">
        <v>49</v>
      </c>
      <c r="L1680" s="1">
        <v>1</v>
      </c>
      <c r="M1680" s="1" t="s">
        <v>8720</v>
      </c>
      <c r="N1680" s="1" t="s">
        <v>8721</v>
      </c>
      <c r="S1680" s="1" t="s">
        <v>49</v>
      </c>
      <c r="T1680" s="1" t="s">
        <v>967</v>
      </c>
      <c r="W1680" s="1" t="s">
        <v>72</v>
      </c>
      <c r="X1680" s="1" t="s">
        <v>4341</v>
      </c>
      <c r="Y1680" s="1" t="s">
        <v>10</v>
      </c>
      <c r="Z1680" s="1" t="s">
        <v>4364</v>
      </c>
      <c r="AC1680" s="1">
        <v>75</v>
      </c>
      <c r="AD1680" s="1" t="s">
        <v>757</v>
      </c>
      <c r="AE1680" s="1" t="s">
        <v>5206</v>
      </c>
      <c r="AJ1680" s="1" t="s">
        <v>17</v>
      </c>
      <c r="AK1680" s="1" t="s">
        <v>5254</v>
      </c>
      <c r="AL1680" s="1" t="s">
        <v>74</v>
      </c>
      <c r="AM1680" s="1" t="s">
        <v>4740</v>
      </c>
      <c r="AT1680" s="1" t="s">
        <v>105</v>
      </c>
      <c r="AU1680" s="1" t="s">
        <v>4280</v>
      </c>
      <c r="AV1680" s="1" t="s">
        <v>4118</v>
      </c>
      <c r="AW1680" s="1" t="s">
        <v>5364</v>
      </c>
      <c r="BG1680" s="1" t="s">
        <v>105</v>
      </c>
      <c r="BH1680" s="1" t="s">
        <v>4280</v>
      </c>
      <c r="BI1680" s="1" t="s">
        <v>4119</v>
      </c>
      <c r="BJ1680" s="1" t="s">
        <v>5976</v>
      </c>
      <c r="BK1680" s="1" t="s">
        <v>105</v>
      </c>
      <c r="BL1680" s="1" t="s">
        <v>4280</v>
      </c>
      <c r="BM1680" s="1" t="s">
        <v>1283</v>
      </c>
      <c r="BN1680" s="1" t="s">
        <v>6472</v>
      </c>
      <c r="BO1680" s="1" t="s">
        <v>105</v>
      </c>
      <c r="BP1680" s="1" t="s">
        <v>4280</v>
      </c>
      <c r="BQ1680" s="1" t="s">
        <v>4120</v>
      </c>
      <c r="BR1680" s="1" t="s">
        <v>7751</v>
      </c>
      <c r="BS1680" s="1" t="s">
        <v>74</v>
      </c>
      <c r="BT1680" s="1" t="s">
        <v>4740</v>
      </c>
    </row>
    <row r="1681" spans="1:29" ht="13.5" customHeight="1">
      <c r="A1681" s="5" t="str">
        <f t="shared" si="85"/>
        <v>1861_화현내_0214</v>
      </c>
      <c r="B1681" s="1">
        <v>1861</v>
      </c>
      <c r="C1681" s="1" t="s">
        <v>9339</v>
      </c>
      <c r="D1681" s="1" t="s">
        <v>9340</v>
      </c>
      <c r="E1681" s="1">
        <v>1680</v>
      </c>
      <c r="F1681" s="1">
        <v>6</v>
      </c>
      <c r="G1681" s="1" t="s">
        <v>2529</v>
      </c>
      <c r="H1681" s="1" t="s">
        <v>4196</v>
      </c>
      <c r="I1681" s="1">
        <v>49</v>
      </c>
      <c r="L1681" s="1">
        <v>1</v>
      </c>
      <c r="M1681" s="1" t="s">
        <v>8720</v>
      </c>
      <c r="N1681" s="1" t="s">
        <v>8721</v>
      </c>
      <c r="S1681" s="1" t="s">
        <v>297</v>
      </c>
      <c r="T1681" s="1" t="s">
        <v>4258</v>
      </c>
      <c r="AC1681" s="1">
        <v>14</v>
      </c>
    </row>
    <row r="1682" spans="1:72" ht="13.5" customHeight="1">
      <c r="A1682" s="5" t="str">
        <f aca="true" t="shared" si="86" ref="A1682:A1701">HYPERLINK("http://kyu.snu.ac.kr/sdhj/index.jsp?type=hj/GK14782_00IH_0001_0215.jpg","1861_화현내_0215")</f>
        <v>1861_화현내_0215</v>
      </c>
      <c r="B1682" s="1">
        <v>1861</v>
      </c>
      <c r="C1682" s="1" t="s">
        <v>9339</v>
      </c>
      <c r="D1682" s="1" t="s">
        <v>9340</v>
      </c>
      <c r="E1682" s="1">
        <v>1681</v>
      </c>
      <c r="F1682" s="1">
        <v>6</v>
      </c>
      <c r="G1682" s="1" t="s">
        <v>2529</v>
      </c>
      <c r="H1682" s="1" t="s">
        <v>4196</v>
      </c>
      <c r="I1682" s="1">
        <v>49</v>
      </c>
      <c r="L1682" s="1">
        <v>2</v>
      </c>
      <c r="M1682" s="1" t="s">
        <v>8722</v>
      </c>
      <c r="N1682" s="1" t="s">
        <v>8723</v>
      </c>
      <c r="T1682" s="1" t="s">
        <v>8825</v>
      </c>
      <c r="U1682" s="1" t="s">
        <v>110</v>
      </c>
      <c r="V1682" s="1" t="s">
        <v>4271</v>
      </c>
      <c r="W1682" s="1" t="s">
        <v>50</v>
      </c>
      <c r="X1682" s="1" t="s">
        <v>4264</v>
      </c>
      <c r="Y1682" s="1" t="s">
        <v>679</v>
      </c>
      <c r="Z1682" s="1" t="s">
        <v>4398</v>
      </c>
      <c r="AC1682" s="1">
        <v>38</v>
      </c>
      <c r="AD1682" s="1" t="s">
        <v>52</v>
      </c>
      <c r="AE1682" s="1" t="s">
        <v>5201</v>
      </c>
      <c r="AJ1682" s="1" t="s">
        <v>17</v>
      </c>
      <c r="AK1682" s="1" t="s">
        <v>5254</v>
      </c>
      <c r="AL1682" s="1" t="s">
        <v>53</v>
      </c>
      <c r="AM1682" s="1" t="s">
        <v>5260</v>
      </c>
      <c r="AT1682" s="1" t="s">
        <v>110</v>
      </c>
      <c r="AU1682" s="1" t="s">
        <v>4271</v>
      </c>
      <c r="AV1682" s="1" t="s">
        <v>4121</v>
      </c>
      <c r="AW1682" s="1" t="s">
        <v>5363</v>
      </c>
      <c r="BG1682" s="1" t="s">
        <v>110</v>
      </c>
      <c r="BH1682" s="1" t="s">
        <v>4271</v>
      </c>
      <c r="BI1682" s="1" t="s">
        <v>2714</v>
      </c>
      <c r="BJ1682" s="1" t="s">
        <v>5616</v>
      </c>
      <c r="BK1682" s="1" t="s">
        <v>110</v>
      </c>
      <c r="BL1682" s="1" t="s">
        <v>4271</v>
      </c>
      <c r="BM1682" s="1" t="s">
        <v>3821</v>
      </c>
      <c r="BN1682" s="1" t="s">
        <v>6466</v>
      </c>
      <c r="BO1682" s="1" t="s">
        <v>1616</v>
      </c>
      <c r="BP1682" s="1" t="s">
        <v>5342</v>
      </c>
      <c r="BQ1682" s="1" t="s">
        <v>4122</v>
      </c>
      <c r="BR1682" s="1" t="s">
        <v>6862</v>
      </c>
      <c r="BS1682" s="1" t="s">
        <v>1087</v>
      </c>
      <c r="BT1682" s="1" t="s">
        <v>5279</v>
      </c>
    </row>
    <row r="1683" spans="1:72" ht="13.5" customHeight="1">
      <c r="A1683" s="5" t="str">
        <f t="shared" si="86"/>
        <v>1861_화현내_0215</v>
      </c>
      <c r="B1683" s="1">
        <v>1861</v>
      </c>
      <c r="C1683" s="1" t="s">
        <v>9339</v>
      </c>
      <c r="D1683" s="1" t="s">
        <v>9340</v>
      </c>
      <c r="E1683" s="1">
        <v>1682</v>
      </c>
      <c r="F1683" s="1">
        <v>6</v>
      </c>
      <c r="G1683" s="1" t="s">
        <v>2529</v>
      </c>
      <c r="H1683" s="1" t="s">
        <v>4196</v>
      </c>
      <c r="I1683" s="1">
        <v>49</v>
      </c>
      <c r="L1683" s="1">
        <v>2</v>
      </c>
      <c r="M1683" s="1" t="s">
        <v>8722</v>
      </c>
      <c r="N1683" s="1" t="s">
        <v>8723</v>
      </c>
      <c r="S1683" s="1" t="s">
        <v>49</v>
      </c>
      <c r="T1683" s="1" t="s">
        <v>967</v>
      </c>
      <c r="W1683" s="1" t="s">
        <v>139</v>
      </c>
      <c r="X1683" s="1" t="s">
        <v>9133</v>
      </c>
      <c r="Y1683" s="1" t="s">
        <v>10</v>
      </c>
      <c r="Z1683" s="1" t="s">
        <v>4364</v>
      </c>
      <c r="AC1683" s="1">
        <v>38</v>
      </c>
      <c r="AD1683" s="1" t="s">
        <v>52</v>
      </c>
      <c r="AE1683" s="1" t="s">
        <v>5201</v>
      </c>
      <c r="AJ1683" s="1" t="s">
        <v>17</v>
      </c>
      <c r="AK1683" s="1" t="s">
        <v>5254</v>
      </c>
      <c r="AL1683" s="1" t="s">
        <v>141</v>
      </c>
      <c r="AM1683" s="1" t="s">
        <v>5296</v>
      </c>
      <c r="AT1683" s="1" t="s">
        <v>110</v>
      </c>
      <c r="AU1683" s="1" t="s">
        <v>4271</v>
      </c>
      <c r="AV1683" s="1" t="s">
        <v>4123</v>
      </c>
      <c r="AW1683" s="1" t="s">
        <v>5362</v>
      </c>
      <c r="BG1683" s="1" t="s">
        <v>110</v>
      </c>
      <c r="BH1683" s="1" t="s">
        <v>4271</v>
      </c>
      <c r="BI1683" s="1" t="s">
        <v>1492</v>
      </c>
      <c r="BJ1683" s="1" t="s">
        <v>5403</v>
      </c>
      <c r="BK1683" s="1" t="s">
        <v>1304</v>
      </c>
      <c r="BL1683" s="1" t="s">
        <v>5334</v>
      </c>
      <c r="BM1683" s="1" t="s">
        <v>4124</v>
      </c>
      <c r="BN1683" s="1" t="s">
        <v>6471</v>
      </c>
      <c r="BO1683" s="1" t="s">
        <v>110</v>
      </c>
      <c r="BP1683" s="1" t="s">
        <v>4271</v>
      </c>
      <c r="BQ1683" s="1" t="s">
        <v>4125</v>
      </c>
      <c r="BR1683" s="1" t="s">
        <v>6868</v>
      </c>
      <c r="BS1683" s="1" t="s">
        <v>1016</v>
      </c>
      <c r="BT1683" s="1" t="s">
        <v>5264</v>
      </c>
    </row>
    <row r="1684" spans="1:31" ht="13.5" customHeight="1">
      <c r="A1684" s="5" t="str">
        <f t="shared" si="86"/>
        <v>1861_화현내_0215</v>
      </c>
      <c r="B1684" s="1">
        <v>1861</v>
      </c>
      <c r="C1684" s="1" t="s">
        <v>9339</v>
      </c>
      <c r="D1684" s="1" t="s">
        <v>9340</v>
      </c>
      <c r="E1684" s="1">
        <v>1683</v>
      </c>
      <c r="F1684" s="1">
        <v>6</v>
      </c>
      <c r="G1684" s="1" t="s">
        <v>2529</v>
      </c>
      <c r="H1684" s="1" t="s">
        <v>4196</v>
      </c>
      <c r="I1684" s="1">
        <v>49</v>
      </c>
      <c r="L1684" s="1">
        <v>2</v>
      </c>
      <c r="M1684" s="1" t="s">
        <v>8722</v>
      </c>
      <c r="N1684" s="1" t="s">
        <v>8723</v>
      </c>
      <c r="S1684" s="1" t="s">
        <v>181</v>
      </c>
      <c r="T1684" s="1" t="s">
        <v>4259</v>
      </c>
      <c r="Y1684" s="1" t="s">
        <v>4126</v>
      </c>
      <c r="Z1684" s="1" t="s">
        <v>4397</v>
      </c>
      <c r="AC1684" s="1">
        <v>5</v>
      </c>
      <c r="AD1684" s="1" t="s">
        <v>755</v>
      </c>
      <c r="AE1684" s="1" t="s">
        <v>5205</v>
      </c>
    </row>
    <row r="1685" spans="1:72" ht="13.5" customHeight="1">
      <c r="A1685" s="5" t="str">
        <f t="shared" si="86"/>
        <v>1861_화현내_0215</v>
      </c>
      <c r="B1685" s="1">
        <v>1861</v>
      </c>
      <c r="C1685" s="1" t="s">
        <v>9339</v>
      </c>
      <c r="D1685" s="1" t="s">
        <v>9340</v>
      </c>
      <c r="E1685" s="1">
        <v>1684</v>
      </c>
      <c r="F1685" s="1">
        <v>6</v>
      </c>
      <c r="G1685" s="1" t="s">
        <v>2529</v>
      </c>
      <c r="H1685" s="1" t="s">
        <v>4196</v>
      </c>
      <c r="I1685" s="1">
        <v>49</v>
      </c>
      <c r="L1685" s="1">
        <v>3</v>
      </c>
      <c r="M1685" s="1" t="s">
        <v>8724</v>
      </c>
      <c r="N1685" s="1" t="s">
        <v>8725</v>
      </c>
      <c r="T1685" s="1" t="s">
        <v>8764</v>
      </c>
      <c r="U1685" s="1" t="s">
        <v>1475</v>
      </c>
      <c r="V1685" s="1" t="s">
        <v>4287</v>
      </c>
      <c r="W1685" s="1" t="s">
        <v>219</v>
      </c>
      <c r="X1685" s="1" t="s">
        <v>4346</v>
      </c>
      <c r="Y1685" s="1" t="s">
        <v>525</v>
      </c>
      <c r="Z1685" s="1" t="s">
        <v>4396</v>
      </c>
      <c r="AC1685" s="1">
        <v>41</v>
      </c>
      <c r="AD1685" s="1" t="s">
        <v>299</v>
      </c>
      <c r="AE1685" s="1" t="s">
        <v>5202</v>
      </c>
      <c r="AJ1685" s="1" t="s">
        <v>17</v>
      </c>
      <c r="AK1685" s="1" t="s">
        <v>5254</v>
      </c>
      <c r="AL1685" s="1" t="s">
        <v>1016</v>
      </c>
      <c r="AM1685" s="1" t="s">
        <v>5264</v>
      </c>
      <c r="AT1685" s="1" t="s">
        <v>193</v>
      </c>
      <c r="AU1685" s="1" t="s">
        <v>4286</v>
      </c>
      <c r="AV1685" s="1" t="s">
        <v>331</v>
      </c>
      <c r="AW1685" s="1" t="s">
        <v>4697</v>
      </c>
      <c r="BG1685" s="1" t="s">
        <v>855</v>
      </c>
      <c r="BH1685" s="1" t="s">
        <v>5338</v>
      </c>
      <c r="BI1685" s="1" t="s">
        <v>1607</v>
      </c>
      <c r="BJ1685" s="1" t="s">
        <v>6332</v>
      </c>
      <c r="BK1685" s="1" t="s">
        <v>1394</v>
      </c>
      <c r="BL1685" s="1" t="s">
        <v>4320</v>
      </c>
      <c r="BM1685" s="1" t="s">
        <v>2773</v>
      </c>
      <c r="BN1685" s="1" t="s">
        <v>4385</v>
      </c>
      <c r="BO1685" s="1" t="s">
        <v>270</v>
      </c>
      <c r="BP1685" s="1" t="s">
        <v>5331</v>
      </c>
      <c r="BQ1685" s="1" t="s">
        <v>4127</v>
      </c>
      <c r="BR1685" s="1" t="s">
        <v>6867</v>
      </c>
      <c r="BS1685" s="1" t="s">
        <v>388</v>
      </c>
      <c r="BT1685" s="1" t="s">
        <v>5267</v>
      </c>
    </row>
    <row r="1686" spans="1:72" ht="13.5" customHeight="1">
      <c r="A1686" s="5" t="str">
        <f t="shared" si="86"/>
        <v>1861_화현내_0215</v>
      </c>
      <c r="B1686" s="1">
        <v>1861</v>
      </c>
      <c r="C1686" s="1" t="s">
        <v>9339</v>
      </c>
      <c r="D1686" s="1" t="s">
        <v>9340</v>
      </c>
      <c r="E1686" s="1">
        <v>1685</v>
      </c>
      <c r="F1686" s="1">
        <v>6</v>
      </c>
      <c r="G1686" s="1" t="s">
        <v>2529</v>
      </c>
      <c r="H1686" s="1" t="s">
        <v>4196</v>
      </c>
      <c r="I1686" s="1">
        <v>49</v>
      </c>
      <c r="L1686" s="1">
        <v>3</v>
      </c>
      <c r="M1686" s="1" t="s">
        <v>8724</v>
      </c>
      <c r="N1686" s="1" t="s">
        <v>8725</v>
      </c>
      <c r="S1686" s="1" t="s">
        <v>49</v>
      </c>
      <c r="T1686" s="1" t="s">
        <v>967</v>
      </c>
      <c r="W1686" s="1" t="s">
        <v>245</v>
      </c>
      <c r="X1686" s="1" t="s">
        <v>4345</v>
      </c>
      <c r="Y1686" s="1" t="s">
        <v>10</v>
      </c>
      <c r="Z1686" s="1" t="s">
        <v>4364</v>
      </c>
      <c r="AC1686" s="1">
        <v>41</v>
      </c>
      <c r="AD1686" s="1" t="s">
        <v>299</v>
      </c>
      <c r="AE1686" s="1" t="s">
        <v>5202</v>
      </c>
      <c r="AJ1686" s="1" t="s">
        <v>17</v>
      </c>
      <c r="AK1686" s="1" t="s">
        <v>5254</v>
      </c>
      <c r="AL1686" s="1" t="s">
        <v>248</v>
      </c>
      <c r="AM1686" s="1" t="s">
        <v>5263</v>
      </c>
      <c r="AT1686" s="1" t="s">
        <v>105</v>
      </c>
      <c r="AU1686" s="1" t="s">
        <v>4280</v>
      </c>
      <c r="AV1686" s="1" t="s">
        <v>4128</v>
      </c>
      <c r="AW1686" s="1" t="s">
        <v>5361</v>
      </c>
      <c r="BG1686" s="1" t="s">
        <v>105</v>
      </c>
      <c r="BH1686" s="1" t="s">
        <v>4280</v>
      </c>
      <c r="BI1686" s="1" t="s">
        <v>4129</v>
      </c>
      <c r="BJ1686" s="1" t="s">
        <v>5975</v>
      </c>
      <c r="BK1686" s="1" t="s">
        <v>105</v>
      </c>
      <c r="BL1686" s="1" t="s">
        <v>4280</v>
      </c>
      <c r="BM1686" s="1" t="s">
        <v>4130</v>
      </c>
      <c r="BN1686" s="1" t="s">
        <v>6470</v>
      </c>
      <c r="BO1686" s="1" t="s">
        <v>105</v>
      </c>
      <c r="BP1686" s="1" t="s">
        <v>4280</v>
      </c>
      <c r="BQ1686" s="1" t="s">
        <v>4131</v>
      </c>
      <c r="BR1686" s="1" t="s">
        <v>6866</v>
      </c>
      <c r="BS1686" s="1" t="s">
        <v>3778</v>
      </c>
      <c r="BT1686" s="1" t="s">
        <v>7496</v>
      </c>
    </row>
    <row r="1687" spans="1:29" ht="13.5" customHeight="1">
      <c r="A1687" s="5" t="str">
        <f t="shared" si="86"/>
        <v>1861_화현내_0215</v>
      </c>
      <c r="B1687" s="1">
        <v>1861</v>
      </c>
      <c r="C1687" s="1" t="s">
        <v>9339</v>
      </c>
      <c r="D1687" s="1" t="s">
        <v>9340</v>
      </c>
      <c r="E1687" s="1">
        <v>1686</v>
      </c>
      <c r="F1687" s="1">
        <v>6</v>
      </c>
      <c r="G1687" s="1" t="s">
        <v>2529</v>
      </c>
      <c r="H1687" s="1" t="s">
        <v>4196</v>
      </c>
      <c r="I1687" s="1">
        <v>49</v>
      </c>
      <c r="L1687" s="1">
        <v>3</v>
      </c>
      <c r="M1687" s="1" t="s">
        <v>8724</v>
      </c>
      <c r="N1687" s="1" t="s">
        <v>8725</v>
      </c>
      <c r="S1687" s="1" t="s">
        <v>131</v>
      </c>
      <c r="T1687" s="1" t="s">
        <v>4263</v>
      </c>
      <c r="U1687" s="1" t="s">
        <v>193</v>
      </c>
      <c r="V1687" s="1" t="s">
        <v>4286</v>
      </c>
      <c r="Y1687" s="1" t="s">
        <v>4132</v>
      </c>
      <c r="Z1687" s="1" t="s">
        <v>4395</v>
      </c>
      <c r="AC1687" s="1">
        <v>27</v>
      </c>
    </row>
    <row r="1688" spans="1:29" ht="13.5" customHeight="1">
      <c r="A1688" s="5" t="str">
        <f t="shared" si="86"/>
        <v>1861_화현내_0215</v>
      </c>
      <c r="B1688" s="1">
        <v>1861</v>
      </c>
      <c r="C1688" s="1" t="s">
        <v>9339</v>
      </c>
      <c r="D1688" s="1" t="s">
        <v>9340</v>
      </c>
      <c r="E1688" s="1">
        <v>1687</v>
      </c>
      <c r="F1688" s="1">
        <v>6</v>
      </c>
      <c r="G1688" s="1" t="s">
        <v>2529</v>
      </c>
      <c r="H1688" s="1" t="s">
        <v>4196</v>
      </c>
      <c r="I1688" s="1">
        <v>49</v>
      </c>
      <c r="L1688" s="1">
        <v>3</v>
      </c>
      <c r="M1688" s="1" t="s">
        <v>8724</v>
      </c>
      <c r="N1688" s="1" t="s">
        <v>8725</v>
      </c>
      <c r="S1688" s="1" t="s">
        <v>1418</v>
      </c>
      <c r="T1688" s="1" t="s">
        <v>4262</v>
      </c>
      <c r="W1688" s="1" t="s">
        <v>72</v>
      </c>
      <c r="X1688" s="1" t="s">
        <v>4341</v>
      </c>
      <c r="Y1688" s="1" t="s">
        <v>10</v>
      </c>
      <c r="Z1688" s="1" t="s">
        <v>4364</v>
      </c>
      <c r="AC1688" s="1">
        <v>27</v>
      </c>
    </row>
    <row r="1689" spans="1:29" ht="13.5" customHeight="1">
      <c r="A1689" s="5" t="str">
        <f t="shared" si="86"/>
        <v>1861_화현내_0215</v>
      </c>
      <c r="B1689" s="1">
        <v>1861</v>
      </c>
      <c r="C1689" s="1" t="s">
        <v>9339</v>
      </c>
      <c r="D1689" s="1" t="s">
        <v>9340</v>
      </c>
      <c r="E1689" s="1">
        <v>1688</v>
      </c>
      <c r="F1689" s="1">
        <v>6</v>
      </c>
      <c r="G1689" s="1" t="s">
        <v>2529</v>
      </c>
      <c r="H1689" s="1" t="s">
        <v>4196</v>
      </c>
      <c r="I1689" s="1">
        <v>49</v>
      </c>
      <c r="L1689" s="1">
        <v>3</v>
      </c>
      <c r="M1689" s="1" t="s">
        <v>8724</v>
      </c>
      <c r="N1689" s="1" t="s">
        <v>8725</v>
      </c>
      <c r="S1689" s="1" t="s">
        <v>96</v>
      </c>
      <c r="T1689" s="1" t="s">
        <v>4261</v>
      </c>
      <c r="W1689" s="1" t="s">
        <v>387</v>
      </c>
      <c r="X1689" s="1" t="s">
        <v>4344</v>
      </c>
      <c r="Y1689" s="1" t="s">
        <v>10</v>
      </c>
      <c r="Z1689" s="1" t="s">
        <v>4364</v>
      </c>
      <c r="AC1689" s="1">
        <v>66</v>
      </c>
    </row>
    <row r="1690" spans="1:72" ht="13.5" customHeight="1">
      <c r="A1690" s="5" t="str">
        <f t="shared" si="86"/>
        <v>1861_화현내_0215</v>
      </c>
      <c r="B1690" s="1">
        <v>1861</v>
      </c>
      <c r="C1690" s="1" t="s">
        <v>9339</v>
      </c>
      <c r="D1690" s="1" t="s">
        <v>9340</v>
      </c>
      <c r="E1690" s="1">
        <v>1689</v>
      </c>
      <c r="F1690" s="1">
        <v>6</v>
      </c>
      <c r="G1690" s="1" t="s">
        <v>2529</v>
      </c>
      <c r="H1690" s="1" t="s">
        <v>4196</v>
      </c>
      <c r="I1690" s="1">
        <v>49</v>
      </c>
      <c r="L1690" s="1">
        <v>4</v>
      </c>
      <c r="M1690" s="1" t="s">
        <v>4115</v>
      </c>
      <c r="N1690" s="1" t="s">
        <v>4204</v>
      </c>
      <c r="T1690" s="1" t="s">
        <v>8749</v>
      </c>
      <c r="U1690" s="1" t="s">
        <v>193</v>
      </c>
      <c r="V1690" s="1" t="s">
        <v>4286</v>
      </c>
      <c r="W1690" s="1" t="s">
        <v>309</v>
      </c>
      <c r="X1690" s="1" t="s">
        <v>4343</v>
      </c>
      <c r="Y1690" s="1" t="s">
        <v>4133</v>
      </c>
      <c r="Z1690" s="1" t="s">
        <v>4394</v>
      </c>
      <c r="AC1690" s="1">
        <v>62</v>
      </c>
      <c r="AD1690" s="1" t="s">
        <v>556</v>
      </c>
      <c r="AE1690" s="1" t="s">
        <v>5204</v>
      </c>
      <c r="AJ1690" s="1" t="s">
        <v>17</v>
      </c>
      <c r="AK1690" s="1" t="s">
        <v>5254</v>
      </c>
      <c r="AL1690" s="1" t="s">
        <v>312</v>
      </c>
      <c r="AM1690" s="1" t="s">
        <v>5262</v>
      </c>
      <c r="AT1690" s="1" t="s">
        <v>105</v>
      </c>
      <c r="AU1690" s="1" t="s">
        <v>4280</v>
      </c>
      <c r="AV1690" s="1" t="s">
        <v>4134</v>
      </c>
      <c r="AW1690" s="1" t="s">
        <v>5360</v>
      </c>
      <c r="BG1690" s="1" t="s">
        <v>105</v>
      </c>
      <c r="BH1690" s="1" t="s">
        <v>4280</v>
      </c>
      <c r="BI1690" s="1" t="s">
        <v>1588</v>
      </c>
      <c r="BJ1690" s="1" t="s">
        <v>5974</v>
      </c>
      <c r="BK1690" s="1" t="s">
        <v>105</v>
      </c>
      <c r="BL1690" s="1" t="s">
        <v>4280</v>
      </c>
      <c r="BM1690" s="1" t="s">
        <v>2324</v>
      </c>
      <c r="BN1690" s="1" t="s">
        <v>5665</v>
      </c>
      <c r="BO1690" s="1" t="s">
        <v>105</v>
      </c>
      <c r="BP1690" s="1" t="s">
        <v>4280</v>
      </c>
      <c r="BQ1690" s="1" t="s">
        <v>4135</v>
      </c>
      <c r="BR1690" s="1" t="s">
        <v>7705</v>
      </c>
      <c r="BS1690" s="1" t="s">
        <v>4136</v>
      </c>
      <c r="BT1690" s="1" t="s">
        <v>5298</v>
      </c>
    </row>
    <row r="1691" spans="1:72" ht="13.5" customHeight="1">
      <c r="A1691" s="5" t="str">
        <f t="shared" si="86"/>
        <v>1861_화현내_0215</v>
      </c>
      <c r="B1691" s="1">
        <v>1861</v>
      </c>
      <c r="C1691" s="1" t="s">
        <v>9339</v>
      </c>
      <c r="D1691" s="1" t="s">
        <v>9340</v>
      </c>
      <c r="E1691" s="1">
        <v>1690</v>
      </c>
      <c r="F1691" s="1">
        <v>6</v>
      </c>
      <c r="G1691" s="1" t="s">
        <v>2529</v>
      </c>
      <c r="H1691" s="1" t="s">
        <v>4196</v>
      </c>
      <c r="I1691" s="1">
        <v>49</v>
      </c>
      <c r="L1691" s="1">
        <v>4</v>
      </c>
      <c r="M1691" s="1" t="s">
        <v>4115</v>
      </c>
      <c r="N1691" s="1" t="s">
        <v>4204</v>
      </c>
      <c r="S1691" s="1" t="s">
        <v>49</v>
      </c>
      <c r="T1691" s="1" t="s">
        <v>967</v>
      </c>
      <c r="W1691" s="1" t="s">
        <v>38</v>
      </c>
      <c r="X1691" s="1" t="s">
        <v>4338</v>
      </c>
      <c r="Y1691" s="1" t="s">
        <v>10</v>
      </c>
      <c r="Z1691" s="1" t="s">
        <v>4364</v>
      </c>
      <c r="AC1691" s="1">
        <v>62</v>
      </c>
      <c r="AD1691" s="1" t="s">
        <v>556</v>
      </c>
      <c r="AE1691" s="1" t="s">
        <v>5204</v>
      </c>
      <c r="AJ1691" s="1" t="s">
        <v>17</v>
      </c>
      <c r="AK1691" s="1" t="s">
        <v>5254</v>
      </c>
      <c r="AL1691" s="1" t="s">
        <v>41</v>
      </c>
      <c r="AM1691" s="1" t="s">
        <v>5259</v>
      </c>
      <c r="AT1691" s="1" t="s">
        <v>105</v>
      </c>
      <c r="AU1691" s="1" t="s">
        <v>4280</v>
      </c>
      <c r="AV1691" s="1" t="s">
        <v>4137</v>
      </c>
      <c r="AW1691" s="1" t="s">
        <v>5115</v>
      </c>
      <c r="BG1691" s="1" t="s">
        <v>105</v>
      </c>
      <c r="BH1691" s="1" t="s">
        <v>4280</v>
      </c>
      <c r="BI1691" s="1" t="s">
        <v>4138</v>
      </c>
      <c r="BJ1691" s="1" t="s">
        <v>5973</v>
      </c>
      <c r="BK1691" s="1" t="s">
        <v>105</v>
      </c>
      <c r="BL1691" s="1" t="s">
        <v>4280</v>
      </c>
      <c r="BM1691" s="1" t="s">
        <v>4139</v>
      </c>
      <c r="BN1691" s="1" t="s">
        <v>6131</v>
      </c>
      <c r="BQ1691" s="1" t="s">
        <v>4140</v>
      </c>
      <c r="BR1691" s="1" t="s">
        <v>7769</v>
      </c>
      <c r="BS1691" s="1" t="s">
        <v>74</v>
      </c>
      <c r="BT1691" s="1" t="s">
        <v>4740</v>
      </c>
    </row>
    <row r="1692" spans="1:72" ht="13.5" customHeight="1">
      <c r="A1692" s="5" t="str">
        <f t="shared" si="86"/>
        <v>1861_화현내_0215</v>
      </c>
      <c r="B1692" s="1">
        <v>1861</v>
      </c>
      <c r="C1692" s="1" t="s">
        <v>9339</v>
      </c>
      <c r="D1692" s="1" t="s">
        <v>9340</v>
      </c>
      <c r="E1692" s="1">
        <v>1691</v>
      </c>
      <c r="F1692" s="1">
        <v>6</v>
      </c>
      <c r="G1692" s="1" t="s">
        <v>2529</v>
      </c>
      <c r="H1692" s="1" t="s">
        <v>4196</v>
      </c>
      <c r="I1692" s="1">
        <v>49</v>
      </c>
      <c r="L1692" s="1">
        <v>5</v>
      </c>
      <c r="M1692" s="1" t="s">
        <v>8726</v>
      </c>
      <c r="N1692" s="1" t="s">
        <v>8727</v>
      </c>
      <c r="T1692" s="1" t="s">
        <v>8823</v>
      </c>
      <c r="U1692" s="1" t="s">
        <v>3537</v>
      </c>
      <c r="V1692" s="1" t="s">
        <v>4285</v>
      </c>
      <c r="W1692" s="1" t="s">
        <v>267</v>
      </c>
      <c r="X1692" s="1" t="s">
        <v>4342</v>
      </c>
      <c r="Y1692" s="1" t="s">
        <v>3641</v>
      </c>
      <c r="Z1692" s="1" t="s">
        <v>4393</v>
      </c>
      <c r="AC1692" s="1">
        <v>69</v>
      </c>
      <c r="AD1692" s="1" t="s">
        <v>213</v>
      </c>
      <c r="AE1692" s="1" t="s">
        <v>5203</v>
      </c>
      <c r="AJ1692" s="1" t="s">
        <v>17</v>
      </c>
      <c r="AK1692" s="1" t="s">
        <v>5254</v>
      </c>
      <c r="AL1692" s="1" t="s">
        <v>104</v>
      </c>
      <c r="AM1692" s="1" t="s">
        <v>5261</v>
      </c>
      <c r="AT1692" s="1" t="s">
        <v>110</v>
      </c>
      <c r="AU1692" s="1" t="s">
        <v>4271</v>
      </c>
      <c r="AV1692" s="1" t="s">
        <v>4141</v>
      </c>
      <c r="AW1692" s="1" t="s">
        <v>5359</v>
      </c>
      <c r="BG1692" s="1" t="s">
        <v>110</v>
      </c>
      <c r="BH1692" s="1" t="s">
        <v>4271</v>
      </c>
      <c r="BI1692" s="1" t="s">
        <v>2867</v>
      </c>
      <c r="BJ1692" s="1" t="s">
        <v>5972</v>
      </c>
      <c r="BK1692" s="1" t="s">
        <v>110</v>
      </c>
      <c r="BL1692" s="1" t="s">
        <v>4271</v>
      </c>
      <c r="BM1692" s="1" t="s">
        <v>4142</v>
      </c>
      <c r="BN1692" s="1" t="s">
        <v>6469</v>
      </c>
      <c r="BQ1692" s="1" t="s">
        <v>4143</v>
      </c>
      <c r="BR1692" s="1" t="s">
        <v>7530</v>
      </c>
      <c r="BS1692" s="1" t="s">
        <v>88</v>
      </c>
      <c r="BT1692" s="1" t="s">
        <v>7489</v>
      </c>
    </row>
    <row r="1693" spans="1:29" ht="13.5" customHeight="1">
      <c r="A1693" s="5" t="str">
        <f t="shared" si="86"/>
        <v>1861_화현내_0215</v>
      </c>
      <c r="B1693" s="1">
        <v>1861</v>
      </c>
      <c r="C1693" s="1" t="s">
        <v>9339</v>
      </c>
      <c r="D1693" s="1" t="s">
        <v>9340</v>
      </c>
      <c r="E1693" s="1">
        <v>1692</v>
      </c>
      <c r="F1693" s="1">
        <v>6</v>
      </c>
      <c r="G1693" s="1" t="s">
        <v>2529</v>
      </c>
      <c r="H1693" s="1" t="s">
        <v>4196</v>
      </c>
      <c r="I1693" s="1">
        <v>49</v>
      </c>
      <c r="L1693" s="1">
        <v>5</v>
      </c>
      <c r="M1693" s="1" t="s">
        <v>8726</v>
      </c>
      <c r="N1693" s="1" t="s">
        <v>8727</v>
      </c>
      <c r="S1693" s="1" t="s">
        <v>181</v>
      </c>
      <c r="T1693" s="1" t="s">
        <v>4259</v>
      </c>
      <c r="Y1693" s="1" t="s">
        <v>4144</v>
      </c>
      <c r="Z1693" s="1" t="s">
        <v>4392</v>
      </c>
      <c r="AC1693" s="1">
        <v>33</v>
      </c>
    </row>
    <row r="1694" spans="1:29" ht="13.5" customHeight="1">
      <c r="A1694" s="5" t="str">
        <f t="shared" si="86"/>
        <v>1861_화현내_0215</v>
      </c>
      <c r="B1694" s="1">
        <v>1861</v>
      </c>
      <c r="C1694" s="1" t="s">
        <v>9339</v>
      </c>
      <c r="D1694" s="1" t="s">
        <v>9340</v>
      </c>
      <c r="E1694" s="1">
        <v>1693</v>
      </c>
      <c r="F1694" s="1">
        <v>6</v>
      </c>
      <c r="G1694" s="1" t="s">
        <v>2529</v>
      </c>
      <c r="H1694" s="1" t="s">
        <v>4196</v>
      </c>
      <c r="I1694" s="1">
        <v>49</v>
      </c>
      <c r="L1694" s="1">
        <v>5</v>
      </c>
      <c r="M1694" s="1" t="s">
        <v>8726</v>
      </c>
      <c r="N1694" s="1" t="s">
        <v>8727</v>
      </c>
      <c r="S1694" s="1" t="s">
        <v>184</v>
      </c>
      <c r="T1694" s="1" t="s">
        <v>4260</v>
      </c>
      <c r="W1694" s="1" t="s">
        <v>72</v>
      </c>
      <c r="X1694" s="1" t="s">
        <v>4341</v>
      </c>
      <c r="Y1694" s="1" t="s">
        <v>10</v>
      </c>
      <c r="Z1694" s="1" t="s">
        <v>4364</v>
      </c>
      <c r="AC1694" s="1">
        <v>28</v>
      </c>
    </row>
    <row r="1695" spans="1:72" ht="13.5" customHeight="1">
      <c r="A1695" s="5" t="str">
        <f t="shared" si="86"/>
        <v>1861_화현내_0215</v>
      </c>
      <c r="B1695" s="1">
        <v>1861</v>
      </c>
      <c r="C1695" s="1" t="s">
        <v>9339</v>
      </c>
      <c r="D1695" s="1" t="s">
        <v>9340</v>
      </c>
      <c r="E1695" s="1">
        <v>1694</v>
      </c>
      <c r="F1695" s="1">
        <v>6</v>
      </c>
      <c r="G1695" s="1" t="s">
        <v>2529</v>
      </c>
      <c r="H1695" s="1" t="s">
        <v>4196</v>
      </c>
      <c r="I1695" s="1">
        <v>50</v>
      </c>
      <c r="J1695" s="1" t="s">
        <v>4145</v>
      </c>
      <c r="K1695" s="1" t="s">
        <v>4203</v>
      </c>
      <c r="L1695" s="1">
        <v>1</v>
      </c>
      <c r="M1695" s="1" t="s">
        <v>8728</v>
      </c>
      <c r="N1695" s="1" t="s">
        <v>8729</v>
      </c>
      <c r="T1695" s="1" t="s">
        <v>8823</v>
      </c>
      <c r="U1695" s="1" t="s">
        <v>37</v>
      </c>
      <c r="V1695" s="1" t="s">
        <v>4283</v>
      </c>
      <c r="W1695" s="1" t="s">
        <v>97</v>
      </c>
      <c r="X1695" s="1" t="s">
        <v>8824</v>
      </c>
      <c r="Y1695" s="1" t="s">
        <v>4146</v>
      </c>
      <c r="Z1695" s="1" t="s">
        <v>4391</v>
      </c>
      <c r="AC1695" s="1">
        <v>41</v>
      </c>
      <c r="AD1695" s="1" t="s">
        <v>299</v>
      </c>
      <c r="AE1695" s="1" t="s">
        <v>5202</v>
      </c>
      <c r="AJ1695" s="1" t="s">
        <v>17</v>
      </c>
      <c r="AK1695" s="1" t="s">
        <v>5254</v>
      </c>
      <c r="AL1695" s="1" t="s">
        <v>88</v>
      </c>
      <c r="AM1695" s="1" t="s">
        <v>7489</v>
      </c>
      <c r="AT1695" s="1" t="s">
        <v>42</v>
      </c>
      <c r="AU1695" s="1" t="s">
        <v>5332</v>
      </c>
      <c r="AV1695" s="1" t="s">
        <v>4147</v>
      </c>
      <c r="AW1695" s="1" t="s">
        <v>5358</v>
      </c>
      <c r="BG1695" s="1" t="s">
        <v>42</v>
      </c>
      <c r="BH1695" s="1" t="s">
        <v>5332</v>
      </c>
      <c r="BI1695" s="1" t="s">
        <v>3836</v>
      </c>
      <c r="BJ1695" s="1" t="s">
        <v>4478</v>
      </c>
      <c r="BK1695" s="1" t="s">
        <v>42</v>
      </c>
      <c r="BL1695" s="1" t="s">
        <v>5332</v>
      </c>
      <c r="BM1695" s="1" t="s">
        <v>1649</v>
      </c>
      <c r="BN1695" s="1" t="s">
        <v>6250</v>
      </c>
      <c r="BO1695" s="1" t="s">
        <v>42</v>
      </c>
      <c r="BP1695" s="1" t="s">
        <v>5332</v>
      </c>
      <c r="BQ1695" s="1" t="s">
        <v>4148</v>
      </c>
      <c r="BR1695" s="1" t="s">
        <v>6865</v>
      </c>
      <c r="BS1695" s="1" t="s">
        <v>104</v>
      </c>
      <c r="BT1695" s="1" t="s">
        <v>5261</v>
      </c>
    </row>
    <row r="1696" spans="1:72" ht="13.5" customHeight="1">
      <c r="A1696" s="5" t="str">
        <f t="shared" si="86"/>
        <v>1861_화현내_0215</v>
      </c>
      <c r="B1696" s="1">
        <v>1861</v>
      </c>
      <c r="C1696" s="1" t="s">
        <v>9339</v>
      </c>
      <c r="D1696" s="1" t="s">
        <v>9340</v>
      </c>
      <c r="E1696" s="1">
        <v>1695</v>
      </c>
      <c r="F1696" s="1">
        <v>6</v>
      </c>
      <c r="G1696" s="1" t="s">
        <v>2529</v>
      </c>
      <c r="H1696" s="1" t="s">
        <v>4196</v>
      </c>
      <c r="I1696" s="1">
        <v>50</v>
      </c>
      <c r="L1696" s="1">
        <v>1</v>
      </c>
      <c r="M1696" s="1" t="s">
        <v>8728</v>
      </c>
      <c r="N1696" s="1" t="s">
        <v>8729</v>
      </c>
      <c r="S1696" s="1" t="s">
        <v>49</v>
      </c>
      <c r="T1696" s="1" t="s">
        <v>967</v>
      </c>
      <c r="W1696" s="1" t="s">
        <v>135</v>
      </c>
      <c r="X1696" s="1" t="s">
        <v>8837</v>
      </c>
      <c r="Y1696" s="1" t="s">
        <v>51</v>
      </c>
      <c r="Z1696" s="1" t="s">
        <v>4387</v>
      </c>
      <c r="AC1696" s="1">
        <v>41</v>
      </c>
      <c r="AJ1696" s="1" t="s">
        <v>17</v>
      </c>
      <c r="AK1696" s="1" t="s">
        <v>5254</v>
      </c>
      <c r="AL1696" s="1" t="s">
        <v>74</v>
      </c>
      <c r="AM1696" s="1" t="s">
        <v>4740</v>
      </c>
      <c r="AT1696" s="1" t="s">
        <v>42</v>
      </c>
      <c r="AU1696" s="1" t="s">
        <v>5332</v>
      </c>
      <c r="AV1696" s="1" t="s">
        <v>4149</v>
      </c>
      <c r="AW1696" s="1" t="s">
        <v>5357</v>
      </c>
      <c r="BG1696" s="1" t="s">
        <v>42</v>
      </c>
      <c r="BH1696" s="1" t="s">
        <v>5332</v>
      </c>
      <c r="BI1696" s="1" t="s">
        <v>4150</v>
      </c>
      <c r="BJ1696" s="1" t="s">
        <v>5971</v>
      </c>
      <c r="BK1696" s="1" t="s">
        <v>42</v>
      </c>
      <c r="BL1696" s="1" t="s">
        <v>5332</v>
      </c>
      <c r="BM1696" s="1" t="s">
        <v>4151</v>
      </c>
      <c r="BN1696" s="1" t="s">
        <v>6468</v>
      </c>
      <c r="BO1696" s="1" t="s">
        <v>42</v>
      </c>
      <c r="BP1696" s="1" t="s">
        <v>5332</v>
      </c>
      <c r="BQ1696" s="1" t="s">
        <v>4152</v>
      </c>
      <c r="BR1696" s="1" t="s">
        <v>6864</v>
      </c>
      <c r="BS1696" s="1" t="s">
        <v>48</v>
      </c>
      <c r="BT1696" s="1" t="s">
        <v>5276</v>
      </c>
    </row>
    <row r="1697" spans="1:31" ht="13.5" customHeight="1">
      <c r="A1697" s="5" t="str">
        <f t="shared" si="86"/>
        <v>1861_화현내_0215</v>
      </c>
      <c r="B1697" s="1">
        <v>1861</v>
      </c>
      <c r="C1697" s="1" t="s">
        <v>9339</v>
      </c>
      <c r="D1697" s="1" t="s">
        <v>9340</v>
      </c>
      <c r="E1697" s="1">
        <v>1696</v>
      </c>
      <c r="F1697" s="1">
        <v>6</v>
      </c>
      <c r="G1697" s="1" t="s">
        <v>2529</v>
      </c>
      <c r="H1697" s="1" t="s">
        <v>4196</v>
      </c>
      <c r="I1697" s="1">
        <v>50</v>
      </c>
      <c r="L1697" s="1">
        <v>1</v>
      </c>
      <c r="M1697" s="1" t="s">
        <v>8728</v>
      </c>
      <c r="N1697" s="1" t="s">
        <v>8729</v>
      </c>
      <c r="T1697" s="1" t="s">
        <v>9330</v>
      </c>
      <c r="U1697" s="1" t="s">
        <v>59</v>
      </c>
      <c r="V1697" s="1" t="s">
        <v>4282</v>
      </c>
      <c r="Y1697" s="1" t="s">
        <v>4153</v>
      </c>
      <c r="Z1697" s="1" t="s">
        <v>4390</v>
      </c>
      <c r="AD1697" s="1" t="s">
        <v>52</v>
      </c>
      <c r="AE1697" s="1" t="s">
        <v>5201</v>
      </c>
    </row>
    <row r="1698" spans="1:72" ht="13.5" customHeight="1">
      <c r="A1698" s="5" t="str">
        <f t="shared" si="86"/>
        <v>1861_화현내_0215</v>
      </c>
      <c r="B1698" s="1">
        <v>1861</v>
      </c>
      <c r="C1698" s="1" t="s">
        <v>9339</v>
      </c>
      <c r="D1698" s="1" t="s">
        <v>9340</v>
      </c>
      <c r="E1698" s="1">
        <v>1697</v>
      </c>
      <c r="F1698" s="1">
        <v>6</v>
      </c>
      <c r="G1698" s="1" t="s">
        <v>2529</v>
      </c>
      <c r="H1698" s="1" t="s">
        <v>4196</v>
      </c>
      <c r="I1698" s="1">
        <v>50</v>
      </c>
      <c r="L1698" s="1">
        <v>2</v>
      </c>
      <c r="M1698" s="1" t="s">
        <v>8730</v>
      </c>
      <c r="N1698" s="1" t="s">
        <v>8731</v>
      </c>
      <c r="T1698" s="1" t="s">
        <v>8757</v>
      </c>
      <c r="U1698" s="1" t="s">
        <v>110</v>
      </c>
      <c r="V1698" s="1" t="s">
        <v>4271</v>
      </c>
      <c r="W1698" s="1" t="s">
        <v>160</v>
      </c>
      <c r="X1698" s="1" t="s">
        <v>4340</v>
      </c>
      <c r="Y1698" s="1" t="s">
        <v>3514</v>
      </c>
      <c r="Z1698" s="1" t="s">
        <v>4389</v>
      </c>
      <c r="AC1698" s="1">
        <v>63</v>
      </c>
      <c r="AD1698" s="1" t="s">
        <v>254</v>
      </c>
      <c r="AE1698" s="1" t="s">
        <v>5200</v>
      </c>
      <c r="AJ1698" s="1" t="s">
        <v>17</v>
      </c>
      <c r="AK1698" s="1" t="s">
        <v>5254</v>
      </c>
      <c r="AL1698" s="1" t="s">
        <v>95</v>
      </c>
      <c r="AM1698" s="1" t="s">
        <v>5256</v>
      </c>
      <c r="AT1698" s="1" t="s">
        <v>110</v>
      </c>
      <c r="AU1698" s="1" t="s">
        <v>4271</v>
      </c>
      <c r="AV1698" s="1" t="s">
        <v>4154</v>
      </c>
      <c r="AW1698" s="1" t="s">
        <v>4422</v>
      </c>
      <c r="BG1698" s="1" t="s">
        <v>110</v>
      </c>
      <c r="BH1698" s="1" t="s">
        <v>4271</v>
      </c>
      <c r="BI1698" s="1" t="s">
        <v>1478</v>
      </c>
      <c r="BJ1698" s="1" t="s">
        <v>4436</v>
      </c>
      <c r="BK1698" s="1" t="s">
        <v>2899</v>
      </c>
      <c r="BL1698" s="1" t="s">
        <v>5333</v>
      </c>
      <c r="BM1698" s="1" t="s">
        <v>4155</v>
      </c>
      <c r="BN1698" s="1" t="s">
        <v>6467</v>
      </c>
      <c r="BO1698" s="1" t="s">
        <v>105</v>
      </c>
      <c r="BP1698" s="1" t="s">
        <v>4280</v>
      </c>
      <c r="BQ1698" s="1" t="s">
        <v>4156</v>
      </c>
      <c r="BR1698" s="1" t="s">
        <v>6863</v>
      </c>
      <c r="BS1698" s="1" t="s">
        <v>1742</v>
      </c>
      <c r="BT1698" s="1" t="s">
        <v>5268</v>
      </c>
    </row>
    <row r="1699" spans="1:72" ht="13.5" customHeight="1">
      <c r="A1699" s="5" t="str">
        <f t="shared" si="86"/>
        <v>1861_화현내_0215</v>
      </c>
      <c r="B1699" s="1">
        <v>1861</v>
      </c>
      <c r="C1699" s="1" t="s">
        <v>9339</v>
      </c>
      <c r="D1699" s="1" t="s">
        <v>9340</v>
      </c>
      <c r="E1699" s="1">
        <v>1698</v>
      </c>
      <c r="F1699" s="1">
        <v>6</v>
      </c>
      <c r="G1699" s="1" t="s">
        <v>2529</v>
      </c>
      <c r="H1699" s="1" t="s">
        <v>4196</v>
      </c>
      <c r="I1699" s="1">
        <v>50</v>
      </c>
      <c r="L1699" s="1">
        <v>2</v>
      </c>
      <c r="M1699" s="1" t="s">
        <v>8730</v>
      </c>
      <c r="N1699" s="1" t="s">
        <v>8731</v>
      </c>
      <c r="S1699" s="1" t="s">
        <v>49</v>
      </c>
      <c r="T1699" s="1" t="s">
        <v>967</v>
      </c>
      <c r="W1699" s="1" t="s">
        <v>50</v>
      </c>
      <c r="X1699" s="1" t="s">
        <v>4264</v>
      </c>
      <c r="Y1699" s="1" t="s">
        <v>10</v>
      </c>
      <c r="Z1699" s="1" t="s">
        <v>4364</v>
      </c>
      <c r="AC1699" s="1">
        <v>63</v>
      </c>
      <c r="AD1699" s="1" t="s">
        <v>254</v>
      </c>
      <c r="AE1699" s="1" t="s">
        <v>5200</v>
      </c>
      <c r="AJ1699" s="1" t="s">
        <v>17</v>
      </c>
      <c r="AK1699" s="1" t="s">
        <v>5254</v>
      </c>
      <c r="AL1699" s="1" t="s">
        <v>53</v>
      </c>
      <c r="AM1699" s="1" t="s">
        <v>5260</v>
      </c>
      <c r="AT1699" s="1" t="s">
        <v>110</v>
      </c>
      <c r="AU1699" s="1" t="s">
        <v>4271</v>
      </c>
      <c r="AV1699" s="1" t="s">
        <v>2298</v>
      </c>
      <c r="AW1699" s="1" t="s">
        <v>5356</v>
      </c>
      <c r="BG1699" s="1" t="s">
        <v>110</v>
      </c>
      <c r="BH1699" s="1" t="s">
        <v>4271</v>
      </c>
      <c r="BI1699" s="1" t="s">
        <v>2714</v>
      </c>
      <c r="BJ1699" s="1" t="s">
        <v>5616</v>
      </c>
      <c r="BK1699" s="1" t="s">
        <v>110</v>
      </c>
      <c r="BL1699" s="1" t="s">
        <v>4271</v>
      </c>
      <c r="BM1699" s="1" t="s">
        <v>3821</v>
      </c>
      <c r="BN1699" s="1" t="s">
        <v>6466</v>
      </c>
      <c r="BO1699" s="1" t="s">
        <v>1616</v>
      </c>
      <c r="BP1699" s="1" t="s">
        <v>5342</v>
      </c>
      <c r="BQ1699" s="1" t="s">
        <v>4122</v>
      </c>
      <c r="BR1699" s="1" t="s">
        <v>6862</v>
      </c>
      <c r="BS1699" s="1" t="s">
        <v>1087</v>
      </c>
      <c r="BT1699" s="1" t="s">
        <v>5279</v>
      </c>
    </row>
    <row r="1700" spans="1:29" ht="13.5" customHeight="1">
      <c r="A1700" s="5" t="str">
        <f t="shared" si="86"/>
        <v>1861_화현내_0215</v>
      </c>
      <c r="B1700" s="1">
        <v>1861</v>
      </c>
      <c r="C1700" s="1" t="s">
        <v>9339</v>
      </c>
      <c r="D1700" s="1" t="s">
        <v>9340</v>
      </c>
      <c r="E1700" s="1">
        <v>1699</v>
      </c>
      <c r="F1700" s="1">
        <v>6</v>
      </c>
      <c r="G1700" s="1" t="s">
        <v>2529</v>
      </c>
      <c r="H1700" s="1" t="s">
        <v>4196</v>
      </c>
      <c r="I1700" s="1">
        <v>50</v>
      </c>
      <c r="L1700" s="1">
        <v>2</v>
      </c>
      <c r="M1700" s="1" t="s">
        <v>8730</v>
      </c>
      <c r="N1700" s="1" t="s">
        <v>8731</v>
      </c>
      <c r="S1700" s="1" t="s">
        <v>181</v>
      </c>
      <c r="T1700" s="1" t="s">
        <v>4259</v>
      </c>
      <c r="Y1700" s="1" t="s">
        <v>154</v>
      </c>
      <c r="Z1700" s="1" t="s">
        <v>4388</v>
      </c>
      <c r="AC1700" s="1">
        <v>37</v>
      </c>
    </row>
    <row r="1701" spans="1:29" ht="13.5" customHeight="1">
      <c r="A1701" s="5" t="str">
        <f t="shared" si="86"/>
        <v>1861_화현내_0215</v>
      </c>
      <c r="B1701" s="1">
        <v>1861</v>
      </c>
      <c r="C1701" s="1" t="s">
        <v>9339</v>
      </c>
      <c r="D1701" s="1" t="s">
        <v>9340</v>
      </c>
      <c r="E1701" s="1">
        <v>1700</v>
      </c>
      <c r="F1701" s="1">
        <v>6</v>
      </c>
      <c r="G1701" s="1" t="s">
        <v>2529</v>
      </c>
      <c r="H1701" s="1" t="s">
        <v>4196</v>
      </c>
      <c r="I1701" s="1">
        <v>50</v>
      </c>
      <c r="L1701" s="1">
        <v>2</v>
      </c>
      <c r="M1701" s="1" t="s">
        <v>8730</v>
      </c>
      <c r="N1701" s="1" t="s">
        <v>8731</v>
      </c>
      <c r="S1701" s="1" t="s">
        <v>184</v>
      </c>
      <c r="T1701" s="1" t="s">
        <v>4260</v>
      </c>
      <c r="W1701" s="1" t="s">
        <v>97</v>
      </c>
      <c r="X1701" s="1" t="s">
        <v>8758</v>
      </c>
      <c r="Y1701" s="1" t="s">
        <v>51</v>
      </c>
      <c r="Z1701" s="1" t="s">
        <v>4387</v>
      </c>
      <c r="AC1701" s="1">
        <v>23</v>
      </c>
    </row>
    <row r="1702" spans="1:72" ht="13.5" customHeight="1">
      <c r="A1702" s="5" t="str">
        <f aca="true" t="shared" si="87" ref="A1702:A1724">HYPERLINK("http://kyu.snu.ac.kr/sdhj/index.jsp?type=hj/GK14782_00IH_0001_0216.jpg","1861_화현내_0216")</f>
        <v>1861_화현내_0216</v>
      </c>
      <c r="B1702" s="1">
        <v>1861</v>
      </c>
      <c r="C1702" s="1" t="s">
        <v>9339</v>
      </c>
      <c r="D1702" s="1" t="s">
        <v>9340</v>
      </c>
      <c r="E1702" s="1">
        <v>1701</v>
      </c>
      <c r="F1702" s="1">
        <v>6</v>
      </c>
      <c r="G1702" s="1" t="s">
        <v>2529</v>
      </c>
      <c r="H1702" s="1" t="s">
        <v>4196</v>
      </c>
      <c r="I1702" s="1">
        <v>50</v>
      </c>
      <c r="L1702" s="1">
        <v>3</v>
      </c>
      <c r="M1702" s="1" t="s">
        <v>8732</v>
      </c>
      <c r="N1702" s="1" t="s">
        <v>8733</v>
      </c>
      <c r="T1702" s="1" t="s">
        <v>9014</v>
      </c>
      <c r="U1702" s="1" t="s">
        <v>1424</v>
      </c>
      <c r="V1702" s="1" t="s">
        <v>4284</v>
      </c>
      <c r="W1702" s="1" t="s">
        <v>135</v>
      </c>
      <c r="X1702" s="1" t="s">
        <v>9331</v>
      </c>
      <c r="Y1702" s="1" t="s">
        <v>4157</v>
      </c>
      <c r="Z1702" s="1" t="s">
        <v>4386</v>
      </c>
      <c r="AC1702" s="1">
        <v>58</v>
      </c>
      <c r="AD1702" s="1" t="s">
        <v>433</v>
      </c>
      <c r="AE1702" s="1" t="s">
        <v>5199</v>
      </c>
      <c r="AJ1702" s="1" t="s">
        <v>17</v>
      </c>
      <c r="AK1702" s="1" t="s">
        <v>5254</v>
      </c>
      <c r="AL1702" s="1" t="s">
        <v>58</v>
      </c>
      <c r="AM1702" s="1" t="s">
        <v>5258</v>
      </c>
      <c r="AT1702" s="1" t="s">
        <v>270</v>
      </c>
      <c r="AU1702" s="1" t="s">
        <v>5331</v>
      </c>
      <c r="AV1702" s="1" t="s">
        <v>4158</v>
      </c>
      <c r="AW1702" s="1" t="s">
        <v>5355</v>
      </c>
      <c r="BG1702" s="1" t="s">
        <v>270</v>
      </c>
      <c r="BH1702" s="1" t="s">
        <v>5331</v>
      </c>
      <c r="BI1702" s="1" t="s">
        <v>4159</v>
      </c>
      <c r="BJ1702" s="1" t="s">
        <v>5970</v>
      </c>
      <c r="BK1702" s="1" t="s">
        <v>270</v>
      </c>
      <c r="BL1702" s="1" t="s">
        <v>5331</v>
      </c>
      <c r="BM1702" s="1" t="s">
        <v>4160</v>
      </c>
      <c r="BN1702" s="1" t="s">
        <v>5976</v>
      </c>
      <c r="BO1702" s="1" t="s">
        <v>270</v>
      </c>
      <c r="BP1702" s="1" t="s">
        <v>5331</v>
      </c>
      <c r="BQ1702" s="1" t="s">
        <v>4161</v>
      </c>
      <c r="BR1702" s="1" t="s">
        <v>7669</v>
      </c>
      <c r="BS1702" s="1" t="s">
        <v>88</v>
      </c>
      <c r="BT1702" s="1" t="s">
        <v>7489</v>
      </c>
    </row>
    <row r="1703" spans="1:72" ht="13.5" customHeight="1">
      <c r="A1703" s="5" t="str">
        <f t="shared" si="87"/>
        <v>1861_화현내_0216</v>
      </c>
      <c r="B1703" s="1">
        <v>1861</v>
      </c>
      <c r="C1703" s="1" t="s">
        <v>9339</v>
      </c>
      <c r="D1703" s="1" t="s">
        <v>9340</v>
      </c>
      <c r="E1703" s="1">
        <v>1702</v>
      </c>
      <c r="F1703" s="1">
        <v>6</v>
      </c>
      <c r="G1703" s="1" t="s">
        <v>2529</v>
      </c>
      <c r="H1703" s="1" t="s">
        <v>4196</v>
      </c>
      <c r="I1703" s="1">
        <v>50</v>
      </c>
      <c r="L1703" s="1">
        <v>3</v>
      </c>
      <c r="M1703" s="1" t="s">
        <v>8732</v>
      </c>
      <c r="N1703" s="1" t="s">
        <v>8733</v>
      </c>
      <c r="S1703" s="1" t="s">
        <v>49</v>
      </c>
      <c r="T1703" s="1" t="s">
        <v>967</v>
      </c>
      <c r="W1703" s="1" t="s">
        <v>243</v>
      </c>
      <c r="X1703" s="1" t="s">
        <v>4339</v>
      </c>
      <c r="Y1703" s="1" t="s">
        <v>10</v>
      </c>
      <c r="Z1703" s="1" t="s">
        <v>4364</v>
      </c>
      <c r="AC1703" s="1">
        <v>63</v>
      </c>
      <c r="AJ1703" s="1" t="s">
        <v>17</v>
      </c>
      <c r="AK1703" s="1" t="s">
        <v>5254</v>
      </c>
      <c r="AL1703" s="1" t="s">
        <v>238</v>
      </c>
      <c r="AM1703" s="1" t="s">
        <v>4856</v>
      </c>
      <c r="AT1703" s="1" t="s">
        <v>110</v>
      </c>
      <c r="AU1703" s="1" t="s">
        <v>4271</v>
      </c>
      <c r="AV1703" s="1" t="s">
        <v>3869</v>
      </c>
      <c r="AW1703" s="1" t="s">
        <v>4476</v>
      </c>
      <c r="BG1703" s="1" t="s">
        <v>110</v>
      </c>
      <c r="BH1703" s="1" t="s">
        <v>4271</v>
      </c>
      <c r="BI1703" s="1" t="s">
        <v>2830</v>
      </c>
      <c r="BJ1703" s="1" t="s">
        <v>5969</v>
      </c>
      <c r="BM1703" s="1" t="s">
        <v>2947</v>
      </c>
      <c r="BN1703" s="1" t="s">
        <v>6465</v>
      </c>
      <c r="BQ1703" s="1" t="s">
        <v>2948</v>
      </c>
      <c r="BR1703" s="1" t="s">
        <v>7712</v>
      </c>
      <c r="BS1703" s="1" t="s">
        <v>346</v>
      </c>
      <c r="BT1703" s="1" t="s">
        <v>5291</v>
      </c>
    </row>
    <row r="1704" spans="1:72" ht="13.5" customHeight="1">
      <c r="A1704" s="5" t="str">
        <f t="shared" si="87"/>
        <v>1861_화현내_0216</v>
      </c>
      <c r="B1704" s="1">
        <v>1861</v>
      </c>
      <c r="C1704" s="1" t="s">
        <v>9339</v>
      </c>
      <c r="D1704" s="1" t="s">
        <v>9340</v>
      </c>
      <c r="E1704" s="1">
        <v>1703</v>
      </c>
      <c r="F1704" s="1">
        <v>6</v>
      </c>
      <c r="G1704" s="1" t="s">
        <v>2529</v>
      </c>
      <c r="H1704" s="1" t="s">
        <v>4196</v>
      </c>
      <c r="I1704" s="1">
        <v>50</v>
      </c>
      <c r="L1704" s="1">
        <v>4</v>
      </c>
      <c r="M1704" s="1" t="s">
        <v>8734</v>
      </c>
      <c r="N1704" s="1" t="s">
        <v>8735</v>
      </c>
      <c r="T1704" s="1" t="s">
        <v>9237</v>
      </c>
      <c r="U1704" s="1" t="s">
        <v>110</v>
      </c>
      <c r="V1704" s="1" t="s">
        <v>4271</v>
      </c>
      <c r="W1704" s="1" t="s">
        <v>243</v>
      </c>
      <c r="X1704" s="1" t="s">
        <v>4339</v>
      </c>
      <c r="Y1704" s="1" t="s">
        <v>2773</v>
      </c>
      <c r="Z1704" s="1" t="s">
        <v>4385</v>
      </c>
      <c r="AC1704" s="1">
        <v>54</v>
      </c>
      <c r="AJ1704" s="1" t="s">
        <v>17</v>
      </c>
      <c r="AK1704" s="1" t="s">
        <v>5254</v>
      </c>
      <c r="AL1704" s="1" t="s">
        <v>238</v>
      </c>
      <c r="AM1704" s="1" t="s">
        <v>4856</v>
      </c>
      <c r="AT1704" s="1" t="s">
        <v>110</v>
      </c>
      <c r="AU1704" s="1" t="s">
        <v>4271</v>
      </c>
      <c r="AV1704" s="1" t="s">
        <v>3869</v>
      </c>
      <c r="AW1704" s="1" t="s">
        <v>4476</v>
      </c>
      <c r="BG1704" s="1" t="s">
        <v>110</v>
      </c>
      <c r="BH1704" s="1" t="s">
        <v>4271</v>
      </c>
      <c r="BI1704" s="1" t="s">
        <v>585</v>
      </c>
      <c r="BJ1704" s="1" t="s">
        <v>4643</v>
      </c>
      <c r="BM1704" s="1" t="s">
        <v>2947</v>
      </c>
      <c r="BN1704" s="1" t="s">
        <v>6465</v>
      </c>
      <c r="BQ1704" s="1" t="s">
        <v>2948</v>
      </c>
      <c r="BR1704" s="1" t="s">
        <v>7712</v>
      </c>
      <c r="BS1704" s="1" t="s">
        <v>346</v>
      </c>
      <c r="BT1704" s="1" t="s">
        <v>5291</v>
      </c>
    </row>
    <row r="1705" spans="1:72" ht="13.5" customHeight="1">
      <c r="A1705" s="5" t="str">
        <f t="shared" si="87"/>
        <v>1861_화현내_0216</v>
      </c>
      <c r="B1705" s="1">
        <v>1861</v>
      </c>
      <c r="C1705" s="1" t="s">
        <v>9339</v>
      </c>
      <c r="D1705" s="1" t="s">
        <v>9340</v>
      </c>
      <c r="E1705" s="1">
        <v>1704</v>
      </c>
      <c r="F1705" s="1">
        <v>6</v>
      </c>
      <c r="G1705" s="1" t="s">
        <v>2529</v>
      </c>
      <c r="H1705" s="1" t="s">
        <v>4196</v>
      </c>
      <c r="I1705" s="1">
        <v>50</v>
      </c>
      <c r="L1705" s="1">
        <v>4</v>
      </c>
      <c r="M1705" s="1" t="s">
        <v>8734</v>
      </c>
      <c r="N1705" s="1" t="s">
        <v>8735</v>
      </c>
      <c r="S1705" s="1" t="s">
        <v>49</v>
      </c>
      <c r="T1705" s="1" t="s">
        <v>967</v>
      </c>
      <c r="W1705" s="1" t="s">
        <v>135</v>
      </c>
      <c r="X1705" s="1" t="s">
        <v>9332</v>
      </c>
      <c r="Y1705" s="1" t="s">
        <v>10</v>
      </c>
      <c r="Z1705" s="1" t="s">
        <v>4364</v>
      </c>
      <c r="AC1705" s="1">
        <v>54</v>
      </c>
      <c r="AJ1705" s="1" t="s">
        <v>17</v>
      </c>
      <c r="AK1705" s="1" t="s">
        <v>5254</v>
      </c>
      <c r="AL1705" s="1" t="s">
        <v>74</v>
      </c>
      <c r="AM1705" s="1" t="s">
        <v>4740</v>
      </c>
      <c r="AT1705" s="1" t="s">
        <v>110</v>
      </c>
      <c r="AU1705" s="1" t="s">
        <v>4271</v>
      </c>
      <c r="AV1705" s="1" t="s">
        <v>4162</v>
      </c>
      <c r="AW1705" s="1" t="s">
        <v>5354</v>
      </c>
      <c r="BG1705" s="1" t="s">
        <v>110</v>
      </c>
      <c r="BH1705" s="1" t="s">
        <v>4271</v>
      </c>
      <c r="BI1705" s="1" t="s">
        <v>2269</v>
      </c>
      <c r="BJ1705" s="1" t="s">
        <v>5674</v>
      </c>
      <c r="BM1705" s="1" t="s">
        <v>4163</v>
      </c>
      <c r="BN1705" s="1" t="s">
        <v>6464</v>
      </c>
      <c r="BQ1705" s="1" t="s">
        <v>4164</v>
      </c>
      <c r="BR1705" s="1" t="s">
        <v>6861</v>
      </c>
      <c r="BS1705" s="1" t="s">
        <v>1087</v>
      </c>
      <c r="BT1705" s="1" t="s">
        <v>5279</v>
      </c>
    </row>
    <row r="1706" spans="1:31" ht="13.5" customHeight="1">
      <c r="A1706" s="5" t="str">
        <f t="shared" si="87"/>
        <v>1861_화현내_0216</v>
      </c>
      <c r="B1706" s="1">
        <v>1861</v>
      </c>
      <c r="C1706" s="1" t="s">
        <v>9339</v>
      </c>
      <c r="D1706" s="1" t="s">
        <v>9340</v>
      </c>
      <c r="E1706" s="1">
        <v>1705</v>
      </c>
      <c r="F1706" s="1">
        <v>6</v>
      </c>
      <c r="G1706" s="1" t="s">
        <v>2529</v>
      </c>
      <c r="H1706" s="1" t="s">
        <v>4196</v>
      </c>
      <c r="I1706" s="1">
        <v>50</v>
      </c>
      <c r="L1706" s="1">
        <v>4</v>
      </c>
      <c r="M1706" s="1" t="s">
        <v>8734</v>
      </c>
      <c r="N1706" s="1" t="s">
        <v>8735</v>
      </c>
      <c r="S1706" s="1" t="s">
        <v>181</v>
      </c>
      <c r="T1706" s="1" t="s">
        <v>4259</v>
      </c>
      <c r="Y1706" s="1" t="s">
        <v>3038</v>
      </c>
      <c r="Z1706" s="1" t="s">
        <v>4384</v>
      </c>
      <c r="AD1706" s="1" t="s">
        <v>2542</v>
      </c>
      <c r="AE1706" s="1" t="s">
        <v>5198</v>
      </c>
    </row>
    <row r="1707" spans="1:72" ht="13.5" customHeight="1">
      <c r="A1707" s="5" t="str">
        <f t="shared" si="87"/>
        <v>1861_화현내_0216</v>
      </c>
      <c r="B1707" s="1">
        <v>1861</v>
      </c>
      <c r="C1707" s="1" t="s">
        <v>9339</v>
      </c>
      <c r="D1707" s="1" t="s">
        <v>9340</v>
      </c>
      <c r="E1707" s="1">
        <v>1706</v>
      </c>
      <c r="F1707" s="1">
        <v>6</v>
      </c>
      <c r="G1707" s="1" t="s">
        <v>2529</v>
      </c>
      <c r="H1707" s="1" t="s">
        <v>4196</v>
      </c>
      <c r="I1707" s="1">
        <v>50</v>
      </c>
      <c r="L1707" s="1">
        <v>5</v>
      </c>
      <c r="M1707" s="1" t="s">
        <v>8736</v>
      </c>
      <c r="N1707" s="1" t="s">
        <v>8737</v>
      </c>
      <c r="T1707" s="1" t="s">
        <v>8768</v>
      </c>
      <c r="U1707" s="1" t="s">
        <v>37</v>
      </c>
      <c r="V1707" s="1" t="s">
        <v>4283</v>
      </c>
      <c r="W1707" s="1" t="s">
        <v>97</v>
      </c>
      <c r="X1707" s="1" t="s">
        <v>8769</v>
      </c>
      <c r="Y1707" s="1" t="s">
        <v>4165</v>
      </c>
      <c r="Z1707" s="1" t="s">
        <v>7481</v>
      </c>
      <c r="AC1707" s="1">
        <v>45</v>
      </c>
      <c r="AJ1707" s="1" t="s">
        <v>17</v>
      </c>
      <c r="AK1707" s="1" t="s">
        <v>5254</v>
      </c>
      <c r="AL1707" s="1" t="s">
        <v>88</v>
      </c>
      <c r="AM1707" s="1" t="s">
        <v>7489</v>
      </c>
      <c r="AT1707" s="1" t="s">
        <v>42</v>
      </c>
      <c r="AU1707" s="1" t="s">
        <v>5332</v>
      </c>
      <c r="AV1707" s="1" t="s">
        <v>4166</v>
      </c>
      <c r="AW1707" s="1" t="s">
        <v>5353</v>
      </c>
      <c r="BG1707" s="1" t="s">
        <v>42</v>
      </c>
      <c r="BH1707" s="1" t="s">
        <v>5332</v>
      </c>
      <c r="BI1707" s="1" t="s">
        <v>4167</v>
      </c>
      <c r="BJ1707" s="1" t="s">
        <v>5968</v>
      </c>
      <c r="BK1707" s="1" t="s">
        <v>42</v>
      </c>
      <c r="BL1707" s="1" t="s">
        <v>5332</v>
      </c>
      <c r="BM1707" s="1" t="s">
        <v>4168</v>
      </c>
      <c r="BN1707" s="1" t="s">
        <v>6463</v>
      </c>
      <c r="BO1707" s="1" t="s">
        <v>42</v>
      </c>
      <c r="BP1707" s="1" t="s">
        <v>5332</v>
      </c>
      <c r="BQ1707" s="1" t="s">
        <v>4169</v>
      </c>
      <c r="BR1707" s="1" t="s">
        <v>6860</v>
      </c>
      <c r="BS1707" s="1" t="s">
        <v>130</v>
      </c>
      <c r="BT1707" s="1" t="s">
        <v>5257</v>
      </c>
    </row>
    <row r="1708" spans="1:72" ht="13.5" customHeight="1">
      <c r="A1708" s="5" t="str">
        <f t="shared" si="87"/>
        <v>1861_화현내_0216</v>
      </c>
      <c r="B1708" s="1">
        <v>1861</v>
      </c>
      <c r="C1708" s="1" t="s">
        <v>9339</v>
      </c>
      <c r="D1708" s="1" t="s">
        <v>9340</v>
      </c>
      <c r="E1708" s="1">
        <v>1707</v>
      </c>
      <c r="F1708" s="1">
        <v>6</v>
      </c>
      <c r="G1708" s="1" t="s">
        <v>2529</v>
      </c>
      <c r="H1708" s="1" t="s">
        <v>4196</v>
      </c>
      <c r="I1708" s="1">
        <v>50</v>
      </c>
      <c r="L1708" s="1">
        <v>5</v>
      </c>
      <c r="M1708" s="1" t="s">
        <v>8736</v>
      </c>
      <c r="N1708" s="1" t="s">
        <v>8737</v>
      </c>
      <c r="S1708" s="1" t="s">
        <v>49</v>
      </c>
      <c r="T1708" s="1" t="s">
        <v>967</v>
      </c>
      <c r="W1708" s="1" t="s">
        <v>38</v>
      </c>
      <c r="X1708" s="1" t="s">
        <v>4338</v>
      </c>
      <c r="Y1708" s="1" t="s">
        <v>10</v>
      </c>
      <c r="Z1708" s="1" t="s">
        <v>4364</v>
      </c>
      <c r="AC1708" s="1">
        <v>45</v>
      </c>
      <c r="AD1708" s="1" t="s">
        <v>73</v>
      </c>
      <c r="AE1708" s="1" t="s">
        <v>5197</v>
      </c>
      <c r="AJ1708" s="1" t="s">
        <v>17</v>
      </c>
      <c r="AK1708" s="1" t="s">
        <v>5254</v>
      </c>
      <c r="AL1708" s="1" t="s">
        <v>41</v>
      </c>
      <c r="AM1708" s="1" t="s">
        <v>5259</v>
      </c>
      <c r="AT1708" s="1" t="s">
        <v>42</v>
      </c>
      <c r="AU1708" s="1" t="s">
        <v>5332</v>
      </c>
      <c r="AV1708" s="1" t="s">
        <v>1318</v>
      </c>
      <c r="AW1708" s="1" t="s">
        <v>5352</v>
      </c>
      <c r="BG1708" s="1" t="s">
        <v>42</v>
      </c>
      <c r="BH1708" s="1" t="s">
        <v>5332</v>
      </c>
      <c r="BI1708" s="1" t="s">
        <v>4170</v>
      </c>
      <c r="BJ1708" s="1" t="s">
        <v>5967</v>
      </c>
      <c r="BK1708" s="1" t="s">
        <v>42</v>
      </c>
      <c r="BL1708" s="1" t="s">
        <v>5332</v>
      </c>
      <c r="BM1708" s="1" t="s">
        <v>4171</v>
      </c>
      <c r="BN1708" s="1" t="s">
        <v>6462</v>
      </c>
      <c r="BO1708" s="1" t="s">
        <v>42</v>
      </c>
      <c r="BP1708" s="1" t="s">
        <v>5332</v>
      </c>
      <c r="BQ1708" s="1" t="s">
        <v>4172</v>
      </c>
      <c r="BR1708" s="1" t="s">
        <v>7752</v>
      </c>
      <c r="BS1708" s="1" t="s">
        <v>58</v>
      </c>
      <c r="BT1708" s="1" t="s">
        <v>5258</v>
      </c>
    </row>
    <row r="1709" spans="1:29" ht="13.5" customHeight="1">
      <c r="A1709" s="5" t="str">
        <f t="shared" si="87"/>
        <v>1861_화현내_0216</v>
      </c>
      <c r="B1709" s="1">
        <v>1861</v>
      </c>
      <c r="C1709" s="1" t="s">
        <v>9339</v>
      </c>
      <c r="D1709" s="1" t="s">
        <v>9340</v>
      </c>
      <c r="E1709" s="1">
        <v>1708</v>
      </c>
      <c r="F1709" s="1">
        <v>6</v>
      </c>
      <c r="G1709" s="1" t="s">
        <v>2529</v>
      </c>
      <c r="H1709" s="1" t="s">
        <v>4196</v>
      </c>
      <c r="I1709" s="1">
        <v>50</v>
      </c>
      <c r="L1709" s="1">
        <v>5</v>
      </c>
      <c r="M1709" s="1" t="s">
        <v>8736</v>
      </c>
      <c r="N1709" s="1" t="s">
        <v>8737</v>
      </c>
      <c r="S1709" s="1" t="s">
        <v>181</v>
      </c>
      <c r="T1709" s="1" t="s">
        <v>4259</v>
      </c>
      <c r="U1709" s="1" t="s">
        <v>37</v>
      </c>
      <c r="V1709" s="1" t="s">
        <v>4283</v>
      </c>
      <c r="Y1709" s="1" t="s">
        <v>4173</v>
      </c>
      <c r="Z1709" s="1" t="s">
        <v>4383</v>
      </c>
      <c r="AC1709" s="1">
        <v>22</v>
      </c>
    </row>
    <row r="1710" spans="1:29" ht="13.5" customHeight="1">
      <c r="A1710" s="5" t="str">
        <f t="shared" si="87"/>
        <v>1861_화현내_0216</v>
      </c>
      <c r="B1710" s="1">
        <v>1861</v>
      </c>
      <c r="C1710" s="1" t="s">
        <v>9339</v>
      </c>
      <c r="D1710" s="1" t="s">
        <v>9340</v>
      </c>
      <c r="E1710" s="1">
        <v>1709</v>
      </c>
      <c r="F1710" s="1">
        <v>6</v>
      </c>
      <c r="G1710" s="1" t="s">
        <v>2529</v>
      </c>
      <c r="H1710" s="1" t="s">
        <v>4196</v>
      </c>
      <c r="I1710" s="1">
        <v>50</v>
      </c>
      <c r="L1710" s="1">
        <v>5</v>
      </c>
      <c r="M1710" s="1" t="s">
        <v>8736</v>
      </c>
      <c r="N1710" s="1" t="s">
        <v>8737</v>
      </c>
      <c r="T1710" s="1" t="s">
        <v>9077</v>
      </c>
      <c r="U1710" s="1" t="s">
        <v>59</v>
      </c>
      <c r="V1710" s="1" t="s">
        <v>4282</v>
      </c>
      <c r="Y1710" s="1" t="s">
        <v>4174</v>
      </c>
      <c r="Z1710" s="1" t="s">
        <v>4382</v>
      </c>
      <c r="AC1710" s="1">
        <v>37</v>
      </c>
    </row>
    <row r="1711" spans="1:72" ht="13.5" customHeight="1">
      <c r="A1711" s="5" t="str">
        <f t="shared" si="87"/>
        <v>1861_화현내_0216</v>
      </c>
      <c r="B1711" s="1">
        <v>1861</v>
      </c>
      <c r="C1711" s="1" t="s">
        <v>9339</v>
      </c>
      <c r="D1711" s="1" t="s">
        <v>9340</v>
      </c>
      <c r="E1711" s="1">
        <v>1710</v>
      </c>
      <c r="F1711" s="1">
        <v>6</v>
      </c>
      <c r="G1711" s="1" t="s">
        <v>2529</v>
      </c>
      <c r="H1711" s="1" t="s">
        <v>4196</v>
      </c>
      <c r="I1711" s="1">
        <v>50</v>
      </c>
      <c r="L1711" s="1">
        <v>6</v>
      </c>
      <c r="M1711" s="1" t="s">
        <v>8093</v>
      </c>
      <c r="N1711" s="1" t="s">
        <v>8094</v>
      </c>
      <c r="T1711" s="1" t="s">
        <v>8768</v>
      </c>
      <c r="U1711" s="1" t="s">
        <v>4175</v>
      </c>
      <c r="V1711" s="1" t="s">
        <v>4281</v>
      </c>
      <c r="W1711" s="1" t="s">
        <v>135</v>
      </c>
      <c r="X1711" s="1" t="s">
        <v>9113</v>
      </c>
      <c r="Y1711" s="1" t="s">
        <v>1344</v>
      </c>
      <c r="Z1711" s="1" t="s">
        <v>4381</v>
      </c>
      <c r="AC1711" s="1">
        <v>42</v>
      </c>
      <c r="AJ1711" s="1" t="s">
        <v>17</v>
      </c>
      <c r="AK1711" s="1" t="s">
        <v>5254</v>
      </c>
      <c r="AL1711" s="1" t="s">
        <v>58</v>
      </c>
      <c r="AM1711" s="1" t="s">
        <v>5258</v>
      </c>
      <c r="AT1711" s="1" t="s">
        <v>270</v>
      </c>
      <c r="AU1711" s="1" t="s">
        <v>5331</v>
      </c>
      <c r="AV1711" s="1" t="s">
        <v>1377</v>
      </c>
      <c r="AW1711" s="1" t="s">
        <v>5351</v>
      </c>
      <c r="BG1711" s="1" t="s">
        <v>270</v>
      </c>
      <c r="BH1711" s="1" t="s">
        <v>5331</v>
      </c>
      <c r="BI1711" s="1" t="s">
        <v>4176</v>
      </c>
      <c r="BJ1711" s="1" t="s">
        <v>5966</v>
      </c>
      <c r="BK1711" s="1" t="s">
        <v>270</v>
      </c>
      <c r="BL1711" s="1" t="s">
        <v>5331</v>
      </c>
      <c r="BM1711" s="1" t="s">
        <v>4177</v>
      </c>
      <c r="BN1711" s="1" t="s">
        <v>6331</v>
      </c>
      <c r="BO1711" s="1" t="s">
        <v>270</v>
      </c>
      <c r="BP1711" s="1" t="s">
        <v>5331</v>
      </c>
      <c r="BQ1711" s="1" t="s">
        <v>4178</v>
      </c>
      <c r="BR1711" s="1" t="s">
        <v>9333</v>
      </c>
      <c r="BS1711" s="1" t="s">
        <v>1016</v>
      </c>
      <c r="BT1711" s="1" t="s">
        <v>5264</v>
      </c>
    </row>
    <row r="1712" spans="1:72" ht="13.5" customHeight="1">
      <c r="A1712" s="5" t="str">
        <f t="shared" si="87"/>
        <v>1861_화현내_0216</v>
      </c>
      <c r="B1712" s="1">
        <v>1861</v>
      </c>
      <c r="C1712" s="1" t="s">
        <v>9339</v>
      </c>
      <c r="D1712" s="1" t="s">
        <v>9340</v>
      </c>
      <c r="E1712" s="1">
        <v>1711</v>
      </c>
      <c r="F1712" s="1">
        <v>6</v>
      </c>
      <c r="G1712" s="1" t="s">
        <v>2529</v>
      </c>
      <c r="H1712" s="1" t="s">
        <v>4196</v>
      </c>
      <c r="I1712" s="1">
        <v>50</v>
      </c>
      <c r="L1712" s="1">
        <v>6</v>
      </c>
      <c r="M1712" s="1" t="s">
        <v>8093</v>
      </c>
      <c r="N1712" s="1" t="s">
        <v>8094</v>
      </c>
      <c r="S1712" s="1" t="s">
        <v>49</v>
      </c>
      <c r="T1712" s="1" t="s">
        <v>967</v>
      </c>
      <c r="W1712" s="1" t="s">
        <v>290</v>
      </c>
      <c r="X1712" s="1" t="s">
        <v>4337</v>
      </c>
      <c r="Y1712" s="1" t="s">
        <v>3348</v>
      </c>
      <c r="Z1712" s="1" t="s">
        <v>4364</v>
      </c>
      <c r="AC1712" s="1">
        <v>42</v>
      </c>
      <c r="AD1712" s="1" t="s">
        <v>155</v>
      </c>
      <c r="AE1712" s="1" t="s">
        <v>5196</v>
      </c>
      <c r="AJ1712" s="1" t="s">
        <v>17</v>
      </c>
      <c r="AK1712" s="1" t="s">
        <v>5254</v>
      </c>
      <c r="AL1712" s="1" t="s">
        <v>130</v>
      </c>
      <c r="AM1712" s="1" t="s">
        <v>5257</v>
      </c>
      <c r="AT1712" s="1" t="s">
        <v>270</v>
      </c>
      <c r="AU1712" s="1" t="s">
        <v>5331</v>
      </c>
      <c r="AV1712" s="1" t="s">
        <v>4179</v>
      </c>
      <c r="AW1712" s="1" t="s">
        <v>5350</v>
      </c>
      <c r="BG1712" s="1" t="s">
        <v>270</v>
      </c>
      <c r="BH1712" s="1" t="s">
        <v>5331</v>
      </c>
      <c r="BI1712" s="1" t="s">
        <v>4180</v>
      </c>
      <c r="BJ1712" s="1" t="s">
        <v>5965</v>
      </c>
      <c r="BK1712" s="1" t="s">
        <v>270</v>
      </c>
      <c r="BL1712" s="1" t="s">
        <v>5331</v>
      </c>
      <c r="BM1712" s="1" t="s">
        <v>4181</v>
      </c>
      <c r="BN1712" s="1" t="s">
        <v>6461</v>
      </c>
      <c r="BO1712" s="1" t="s">
        <v>270</v>
      </c>
      <c r="BP1712" s="1" t="s">
        <v>5331</v>
      </c>
      <c r="BQ1712" s="1" t="s">
        <v>4182</v>
      </c>
      <c r="BR1712" s="1" t="s">
        <v>7697</v>
      </c>
      <c r="BS1712" s="1" t="s">
        <v>88</v>
      </c>
      <c r="BT1712" s="1" t="s">
        <v>7489</v>
      </c>
    </row>
    <row r="1713" spans="1:72" ht="13.5" customHeight="1">
      <c r="A1713" s="5" t="str">
        <f t="shared" si="87"/>
        <v>1861_화현내_0216</v>
      </c>
      <c r="B1713" s="1">
        <v>1861</v>
      </c>
      <c r="C1713" s="1" t="s">
        <v>9339</v>
      </c>
      <c r="D1713" s="1" t="s">
        <v>9340</v>
      </c>
      <c r="E1713" s="1">
        <v>1712</v>
      </c>
      <c r="F1713" s="1">
        <v>6</v>
      </c>
      <c r="G1713" s="1" t="s">
        <v>2529</v>
      </c>
      <c r="H1713" s="1" t="s">
        <v>4196</v>
      </c>
      <c r="I1713" s="1">
        <v>50</v>
      </c>
      <c r="L1713" s="1">
        <v>7</v>
      </c>
      <c r="M1713" s="1" t="s">
        <v>8738</v>
      </c>
      <c r="N1713" s="1" t="s">
        <v>8739</v>
      </c>
      <c r="T1713" s="1" t="s">
        <v>8871</v>
      </c>
      <c r="U1713" s="1" t="s">
        <v>105</v>
      </c>
      <c r="V1713" s="1" t="s">
        <v>4280</v>
      </c>
      <c r="W1713" s="1" t="s">
        <v>135</v>
      </c>
      <c r="X1713" s="1" t="s">
        <v>9334</v>
      </c>
      <c r="Y1713" s="1" t="s">
        <v>4183</v>
      </c>
      <c r="Z1713" s="1" t="s">
        <v>4380</v>
      </c>
      <c r="AC1713" s="1">
        <v>57</v>
      </c>
      <c r="AJ1713" s="1" t="s">
        <v>17</v>
      </c>
      <c r="AK1713" s="1" t="s">
        <v>5254</v>
      </c>
      <c r="AL1713" s="1" t="s">
        <v>95</v>
      </c>
      <c r="AM1713" s="1" t="s">
        <v>5256</v>
      </c>
      <c r="AT1713" s="1" t="s">
        <v>105</v>
      </c>
      <c r="AU1713" s="1" t="s">
        <v>4280</v>
      </c>
      <c r="AV1713" s="1" t="s">
        <v>1346</v>
      </c>
      <c r="AW1713" s="1" t="s">
        <v>5349</v>
      </c>
      <c r="BI1713" s="1" t="s">
        <v>4184</v>
      </c>
      <c r="BJ1713" s="1" t="s">
        <v>5964</v>
      </c>
      <c r="BM1713" s="1" t="s">
        <v>4185</v>
      </c>
      <c r="BN1713" s="1" t="s">
        <v>6460</v>
      </c>
      <c r="BQ1713" s="1" t="s">
        <v>4186</v>
      </c>
      <c r="BR1713" s="1" t="s">
        <v>7672</v>
      </c>
      <c r="BS1713" s="1" t="s">
        <v>777</v>
      </c>
      <c r="BT1713" s="1" t="s">
        <v>5305</v>
      </c>
    </row>
    <row r="1714" spans="1:72" ht="13.5" customHeight="1">
      <c r="A1714" s="5" t="str">
        <f t="shared" si="87"/>
        <v>1861_화현내_0216</v>
      </c>
      <c r="B1714" s="1">
        <v>1861</v>
      </c>
      <c r="C1714" s="1" t="s">
        <v>9339</v>
      </c>
      <c r="D1714" s="1" t="s">
        <v>9340</v>
      </c>
      <c r="E1714" s="1">
        <v>1713</v>
      </c>
      <c r="F1714" s="1">
        <v>6</v>
      </c>
      <c r="G1714" s="1" t="s">
        <v>2529</v>
      </c>
      <c r="H1714" s="1" t="s">
        <v>4196</v>
      </c>
      <c r="I1714" s="1">
        <v>50</v>
      </c>
      <c r="L1714" s="1">
        <v>7</v>
      </c>
      <c r="M1714" s="1" t="s">
        <v>8738</v>
      </c>
      <c r="N1714" s="1" t="s">
        <v>8739</v>
      </c>
      <c r="S1714" s="1" t="s">
        <v>49</v>
      </c>
      <c r="T1714" s="1" t="s">
        <v>967</v>
      </c>
      <c r="W1714" s="1" t="s">
        <v>135</v>
      </c>
      <c r="X1714" s="1" t="s">
        <v>9334</v>
      </c>
      <c r="Y1714" s="1" t="s">
        <v>10</v>
      </c>
      <c r="Z1714" s="1" t="s">
        <v>4364</v>
      </c>
      <c r="AC1714" s="1">
        <v>50</v>
      </c>
      <c r="AJ1714" s="1" t="s">
        <v>17</v>
      </c>
      <c r="AK1714" s="1" t="s">
        <v>5254</v>
      </c>
      <c r="AL1714" s="1" t="s">
        <v>74</v>
      </c>
      <c r="AM1714" s="1" t="s">
        <v>4740</v>
      </c>
      <c r="AT1714" s="1" t="s">
        <v>105</v>
      </c>
      <c r="AU1714" s="1" t="s">
        <v>4280</v>
      </c>
      <c r="AV1714" s="1" t="s">
        <v>4187</v>
      </c>
      <c r="AW1714" s="1" t="s">
        <v>5348</v>
      </c>
      <c r="BI1714" s="1" t="s">
        <v>1523</v>
      </c>
      <c r="BJ1714" s="1" t="s">
        <v>5786</v>
      </c>
      <c r="BM1714" s="1" t="s">
        <v>4188</v>
      </c>
      <c r="BN1714" s="1" t="s">
        <v>6459</v>
      </c>
      <c r="BQ1714" s="1" t="s">
        <v>4189</v>
      </c>
      <c r="BR1714" s="1" t="s">
        <v>6859</v>
      </c>
      <c r="BS1714" s="1" t="s">
        <v>130</v>
      </c>
      <c r="BT1714" s="1" t="s">
        <v>5257</v>
      </c>
    </row>
    <row r="1715" spans="1:29" ht="13.5" customHeight="1">
      <c r="A1715" s="5" t="str">
        <f t="shared" si="87"/>
        <v>1861_화현내_0216</v>
      </c>
      <c r="B1715" s="1">
        <v>1861</v>
      </c>
      <c r="C1715" s="1" t="s">
        <v>9339</v>
      </c>
      <c r="D1715" s="1" t="s">
        <v>9340</v>
      </c>
      <c r="E1715" s="1">
        <v>1714</v>
      </c>
      <c r="F1715" s="1">
        <v>6</v>
      </c>
      <c r="G1715" s="1" t="s">
        <v>2529</v>
      </c>
      <c r="H1715" s="1" t="s">
        <v>4196</v>
      </c>
      <c r="I1715" s="1">
        <v>50</v>
      </c>
      <c r="L1715" s="1">
        <v>7</v>
      </c>
      <c r="M1715" s="1" t="s">
        <v>8738</v>
      </c>
      <c r="N1715" s="1" t="s">
        <v>8739</v>
      </c>
      <c r="S1715" s="1" t="s">
        <v>297</v>
      </c>
      <c r="T1715" s="1" t="s">
        <v>4258</v>
      </c>
      <c r="AC1715" s="1">
        <v>15</v>
      </c>
    </row>
    <row r="1716" spans="1:72" ht="13.5" customHeight="1">
      <c r="A1716" s="5" t="str">
        <f t="shared" si="87"/>
        <v>1861_화현내_0216</v>
      </c>
      <c r="B1716" s="1">
        <v>1861</v>
      </c>
      <c r="C1716" s="1" t="s">
        <v>9339</v>
      </c>
      <c r="D1716" s="1" t="s">
        <v>9340</v>
      </c>
      <c r="E1716" s="1">
        <v>1715</v>
      </c>
      <c r="F1716" s="1">
        <v>6</v>
      </c>
      <c r="G1716" s="1" t="s">
        <v>2529</v>
      </c>
      <c r="H1716" s="1" t="s">
        <v>4196</v>
      </c>
      <c r="I1716" s="1">
        <v>50</v>
      </c>
      <c r="L1716" s="1">
        <v>8</v>
      </c>
      <c r="M1716" s="1" t="s">
        <v>8740</v>
      </c>
      <c r="N1716" s="1" t="s">
        <v>8741</v>
      </c>
      <c r="T1716" s="1" t="s">
        <v>8825</v>
      </c>
      <c r="U1716" s="1" t="s">
        <v>105</v>
      </c>
      <c r="V1716" s="1" t="s">
        <v>4280</v>
      </c>
      <c r="W1716" s="1" t="s">
        <v>97</v>
      </c>
      <c r="X1716" s="1" t="s">
        <v>8881</v>
      </c>
      <c r="Y1716" s="1" t="s">
        <v>4190</v>
      </c>
      <c r="Z1716" s="1" t="s">
        <v>7479</v>
      </c>
      <c r="AC1716" s="1">
        <v>58</v>
      </c>
      <c r="AJ1716" s="1" t="s">
        <v>17</v>
      </c>
      <c r="AK1716" s="1" t="s">
        <v>5254</v>
      </c>
      <c r="AL1716" s="1" t="s">
        <v>88</v>
      </c>
      <c r="AM1716" s="1" t="s">
        <v>7489</v>
      </c>
      <c r="AT1716" s="1" t="s">
        <v>105</v>
      </c>
      <c r="AU1716" s="1" t="s">
        <v>4280</v>
      </c>
      <c r="AV1716" s="1" t="s">
        <v>2770</v>
      </c>
      <c r="AW1716" s="1" t="s">
        <v>4408</v>
      </c>
      <c r="BG1716" s="1" t="s">
        <v>105</v>
      </c>
      <c r="BH1716" s="1" t="s">
        <v>4280</v>
      </c>
      <c r="BI1716" s="1" t="s">
        <v>2884</v>
      </c>
      <c r="BJ1716" s="1" t="s">
        <v>4479</v>
      </c>
      <c r="BK1716" s="1" t="s">
        <v>105</v>
      </c>
      <c r="BL1716" s="1" t="s">
        <v>4280</v>
      </c>
      <c r="BM1716" s="1" t="s">
        <v>1649</v>
      </c>
      <c r="BN1716" s="1" t="s">
        <v>6250</v>
      </c>
      <c r="BO1716" s="1" t="s">
        <v>105</v>
      </c>
      <c r="BP1716" s="1" t="s">
        <v>4280</v>
      </c>
      <c r="BQ1716" s="1" t="s">
        <v>4191</v>
      </c>
      <c r="BR1716" s="1" t="s">
        <v>7802</v>
      </c>
      <c r="BS1716" s="1" t="s">
        <v>777</v>
      </c>
      <c r="BT1716" s="1" t="s">
        <v>5305</v>
      </c>
    </row>
    <row r="1717" spans="1:72" ht="13.5" customHeight="1">
      <c r="A1717" s="5" t="str">
        <f t="shared" si="87"/>
        <v>1861_화현내_0216</v>
      </c>
      <c r="B1717" s="1">
        <v>1861</v>
      </c>
      <c r="C1717" s="1" t="s">
        <v>9339</v>
      </c>
      <c r="D1717" s="1" t="s">
        <v>9340</v>
      </c>
      <c r="E1717" s="1">
        <v>1716</v>
      </c>
      <c r="F1717" s="1">
        <v>6</v>
      </c>
      <c r="G1717" s="1" t="s">
        <v>2529</v>
      </c>
      <c r="H1717" s="1" t="s">
        <v>4196</v>
      </c>
      <c r="I1717" s="1">
        <v>50</v>
      </c>
      <c r="L1717" s="1">
        <v>8</v>
      </c>
      <c r="M1717" s="1" t="s">
        <v>8740</v>
      </c>
      <c r="N1717" s="1" t="s">
        <v>8741</v>
      </c>
      <c r="S1717" s="1" t="s">
        <v>49</v>
      </c>
      <c r="T1717" s="1" t="s">
        <v>967</v>
      </c>
      <c r="W1717" s="1" t="s">
        <v>549</v>
      </c>
      <c r="X1717" s="1" t="s">
        <v>4336</v>
      </c>
      <c r="Y1717" s="1" t="s">
        <v>10</v>
      </c>
      <c r="Z1717" s="1" t="s">
        <v>4364</v>
      </c>
      <c r="AC1717" s="1">
        <v>46</v>
      </c>
      <c r="AD1717" s="1" t="s">
        <v>90</v>
      </c>
      <c r="AE1717" s="1" t="s">
        <v>5195</v>
      </c>
      <c r="AJ1717" s="1" t="s">
        <v>17</v>
      </c>
      <c r="AK1717" s="1" t="s">
        <v>5254</v>
      </c>
      <c r="AL1717" s="1" t="s">
        <v>180</v>
      </c>
      <c r="AM1717" s="1" t="s">
        <v>5255</v>
      </c>
      <c r="AT1717" s="1" t="s">
        <v>105</v>
      </c>
      <c r="AU1717" s="1" t="s">
        <v>4280</v>
      </c>
      <c r="AV1717" s="1" t="s">
        <v>4192</v>
      </c>
      <c r="AW1717" s="1" t="s">
        <v>5347</v>
      </c>
      <c r="BG1717" s="1" t="s">
        <v>105</v>
      </c>
      <c r="BH1717" s="1" t="s">
        <v>4280</v>
      </c>
      <c r="BI1717" s="1" t="s">
        <v>4193</v>
      </c>
      <c r="BJ1717" s="1" t="s">
        <v>5963</v>
      </c>
      <c r="BK1717" s="1" t="s">
        <v>105</v>
      </c>
      <c r="BL1717" s="1" t="s">
        <v>4280</v>
      </c>
      <c r="BM1717" s="1" t="s">
        <v>4194</v>
      </c>
      <c r="BN1717" s="1" t="s">
        <v>6458</v>
      </c>
      <c r="BO1717" s="1" t="s">
        <v>105</v>
      </c>
      <c r="BP1717" s="1" t="s">
        <v>4280</v>
      </c>
      <c r="BQ1717" s="1" t="s">
        <v>4195</v>
      </c>
      <c r="BR1717" s="1" t="s">
        <v>7644</v>
      </c>
      <c r="BS1717" s="1" t="s">
        <v>74</v>
      </c>
      <c r="BT1717" s="1" t="s">
        <v>4740</v>
      </c>
    </row>
    <row r="1718" spans="1:31" ht="13.5" customHeight="1">
      <c r="A1718" s="5" t="str">
        <f t="shared" si="87"/>
        <v>1861_화현내_0216</v>
      </c>
      <c r="B1718" s="1">
        <v>1861</v>
      </c>
      <c r="C1718" s="1" t="s">
        <v>9339</v>
      </c>
      <c r="D1718" s="1" t="s">
        <v>9340</v>
      </c>
      <c r="E1718" s="1">
        <v>1717</v>
      </c>
      <c r="F1718" s="1">
        <v>6</v>
      </c>
      <c r="G1718" s="1" t="s">
        <v>2529</v>
      </c>
      <c r="H1718" s="1" t="s">
        <v>4196</v>
      </c>
      <c r="I1718" s="1">
        <v>50</v>
      </c>
      <c r="L1718" s="1">
        <v>8</v>
      </c>
      <c r="M1718" s="1" t="s">
        <v>8740</v>
      </c>
      <c r="N1718" s="1" t="s">
        <v>8741</v>
      </c>
      <c r="S1718" s="1" t="s">
        <v>297</v>
      </c>
      <c r="T1718" s="1" t="s">
        <v>4258</v>
      </c>
      <c r="AC1718" s="1">
        <v>20</v>
      </c>
      <c r="AD1718" s="1" t="s">
        <v>244</v>
      </c>
      <c r="AE1718" s="1" t="s">
        <v>5194</v>
      </c>
    </row>
    <row r="1719" spans="1:31" ht="13.5" customHeight="1">
      <c r="A1719" s="5" t="str">
        <f t="shared" si="87"/>
        <v>1861_화현내_0216</v>
      </c>
      <c r="B1719" s="1">
        <v>1861</v>
      </c>
      <c r="C1719" s="1" t="s">
        <v>9339</v>
      </c>
      <c r="D1719" s="1" t="s">
        <v>9340</v>
      </c>
      <c r="E1719" s="1">
        <v>1718</v>
      </c>
      <c r="F1719" s="1">
        <v>6</v>
      </c>
      <c r="G1719" s="1" t="s">
        <v>2529</v>
      </c>
      <c r="H1719" s="1" t="s">
        <v>4196</v>
      </c>
      <c r="I1719" s="1">
        <v>50</v>
      </c>
      <c r="L1719" s="1">
        <v>8</v>
      </c>
      <c r="M1719" s="1" t="s">
        <v>8740</v>
      </c>
      <c r="N1719" s="1" t="s">
        <v>8741</v>
      </c>
      <c r="S1719" s="1" t="s">
        <v>297</v>
      </c>
      <c r="T1719" s="1" t="s">
        <v>4258</v>
      </c>
      <c r="AC1719" s="1">
        <v>18</v>
      </c>
      <c r="AD1719" s="1" t="s">
        <v>188</v>
      </c>
      <c r="AE1719" s="1" t="s">
        <v>5193</v>
      </c>
    </row>
    <row r="1720" spans="1:29" ht="13.5" customHeight="1">
      <c r="A1720" s="5" t="str">
        <f t="shared" si="87"/>
        <v>1861_화현내_0216</v>
      </c>
      <c r="B1720" s="1">
        <v>1861</v>
      </c>
      <c r="C1720" s="1" t="s">
        <v>9339</v>
      </c>
      <c r="D1720" s="1" t="s">
        <v>9340</v>
      </c>
      <c r="E1720" s="1">
        <v>1719</v>
      </c>
      <c r="F1720" s="1">
        <v>6</v>
      </c>
      <c r="G1720" s="1" t="s">
        <v>2529</v>
      </c>
      <c r="H1720" s="1" t="s">
        <v>4196</v>
      </c>
      <c r="I1720" s="1">
        <v>50</v>
      </c>
      <c r="L1720" s="1">
        <v>8</v>
      </c>
      <c r="M1720" s="1" t="s">
        <v>8740</v>
      </c>
      <c r="N1720" s="1" t="s">
        <v>8741</v>
      </c>
      <c r="S1720" s="1" t="s">
        <v>297</v>
      </c>
      <c r="T1720" s="1" t="s">
        <v>4258</v>
      </c>
      <c r="AC1720" s="1">
        <v>16</v>
      </c>
    </row>
    <row r="1721" spans="1:31" ht="13.5" customHeight="1">
      <c r="A1721" s="5" t="str">
        <f t="shared" si="87"/>
        <v>1861_화현내_0216</v>
      </c>
      <c r="B1721" s="1">
        <v>1861</v>
      </c>
      <c r="C1721" s="1" t="s">
        <v>9339</v>
      </c>
      <c r="D1721" s="1" t="s">
        <v>9340</v>
      </c>
      <c r="E1721" s="1">
        <v>1720</v>
      </c>
      <c r="F1721" s="1">
        <v>6</v>
      </c>
      <c r="G1721" s="1" t="s">
        <v>2529</v>
      </c>
      <c r="H1721" s="1" t="s">
        <v>4196</v>
      </c>
      <c r="I1721" s="1">
        <v>50</v>
      </c>
      <c r="L1721" s="1">
        <v>8</v>
      </c>
      <c r="M1721" s="1" t="s">
        <v>8740</v>
      </c>
      <c r="N1721" s="1" t="s">
        <v>8741</v>
      </c>
      <c r="S1721" s="1" t="s">
        <v>297</v>
      </c>
      <c r="T1721" s="1" t="s">
        <v>4258</v>
      </c>
      <c r="AC1721" s="1">
        <v>12</v>
      </c>
      <c r="AD1721" s="1" t="s">
        <v>98</v>
      </c>
      <c r="AE1721" s="1" t="s">
        <v>5192</v>
      </c>
    </row>
    <row r="1722" spans="1:31" ht="13.5" customHeight="1">
      <c r="A1722" s="5" t="str">
        <f t="shared" si="87"/>
        <v>1861_화현내_0216</v>
      </c>
      <c r="B1722" s="1">
        <v>1861</v>
      </c>
      <c r="C1722" s="1" t="s">
        <v>9339</v>
      </c>
      <c r="D1722" s="1" t="s">
        <v>9340</v>
      </c>
      <c r="E1722" s="1">
        <v>1721</v>
      </c>
      <c r="F1722" s="1">
        <v>6</v>
      </c>
      <c r="G1722" s="1" t="s">
        <v>2529</v>
      </c>
      <c r="H1722" s="1" t="s">
        <v>4196</v>
      </c>
      <c r="I1722" s="1">
        <v>50</v>
      </c>
      <c r="L1722" s="1">
        <v>8</v>
      </c>
      <c r="M1722" s="1" t="s">
        <v>8740</v>
      </c>
      <c r="N1722" s="1" t="s">
        <v>8741</v>
      </c>
      <c r="S1722" s="1" t="s">
        <v>297</v>
      </c>
      <c r="T1722" s="1" t="s">
        <v>4258</v>
      </c>
      <c r="AC1722" s="1">
        <v>8</v>
      </c>
      <c r="AD1722" s="1" t="s">
        <v>311</v>
      </c>
      <c r="AE1722" s="1" t="s">
        <v>5191</v>
      </c>
    </row>
    <row r="1723" spans="1:29" ht="13.5" customHeight="1">
      <c r="A1723" s="5" t="str">
        <f t="shared" si="87"/>
        <v>1861_화현내_0216</v>
      </c>
      <c r="B1723" s="1">
        <v>1861</v>
      </c>
      <c r="C1723" s="1" t="s">
        <v>9339</v>
      </c>
      <c r="D1723" s="1" t="s">
        <v>9340</v>
      </c>
      <c r="E1723" s="1">
        <v>1722</v>
      </c>
      <c r="F1723" s="1">
        <v>6</v>
      </c>
      <c r="G1723" s="1" t="s">
        <v>2529</v>
      </c>
      <c r="H1723" s="1" t="s">
        <v>4196</v>
      </c>
      <c r="I1723" s="1">
        <v>50</v>
      </c>
      <c r="L1723" s="1">
        <v>8</v>
      </c>
      <c r="M1723" s="1" t="s">
        <v>8740</v>
      </c>
      <c r="N1723" s="1" t="s">
        <v>8741</v>
      </c>
      <c r="S1723" s="1" t="s">
        <v>297</v>
      </c>
      <c r="T1723" s="1" t="s">
        <v>4258</v>
      </c>
      <c r="AC1723" s="1">
        <v>6</v>
      </c>
    </row>
    <row r="1724" spans="1:29" ht="13.5" customHeight="1">
      <c r="A1724" s="5" t="str">
        <f t="shared" si="87"/>
        <v>1861_화현내_0216</v>
      </c>
      <c r="B1724" s="1">
        <v>1861</v>
      </c>
      <c r="C1724" s="1" t="s">
        <v>9339</v>
      </c>
      <c r="D1724" s="1" t="s">
        <v>9340</v>
      </c>
      <c r="E1724" s="1">
        <v>1723</v>
      </c>
      <c r="F1724" s="1">
        <v>6</v>
      </c>
      <c r="G1724" s="1" t="s">
        <v>2529</v>
      </c>
      <c r="H1724" s="1" t="s">
        <v>4196</v>
      </c>
      <c r="I1724" s="1">
        <v>50</v>
      </c>
      <c r="L1724" s="1">
        <v>8</v>
      </c>
      <c r="M1724" s="1" t="s">
        <v>8740</v>
      </c>
      <c r="N1724" s="1" t="s">
        <v>8741</v>
      </c>
      <c r="S1724" s="1" t="s">
        <v>297</v>
      </c>
      <c r="T1724" s="1" t="s">
        <v>4258</v>
      </c>
      <c r="AC1724" s="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2015-12-02T06:41:53Z</dcterms:created>
  <dcterms:modified xsi:type="dcterms:W3CDTF">2017-10-16T01:16:43Z</dcterms:modified>
  <cp:category/>
  <cp:version/>
  <cp:contentType/>
  <cp:contentStatus/>
</cp:coreProperties>
</file>